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applic.sharepoint.com/sites/apadvisor/Shared Documents/26_R8知見ノウハウ面の支援体制関係事業/05_HP掲載関係/申請書・報告書/"/>
    </mc:Choice>
  </mc:AlternateContent>
  <xr:revisionPtr revIDLastSave="1288" documentId="14_{55BF1564-3DD5-48B2-B970-A593F1EA3F25}" xr6:coauthVersionLast="47" xr6:coauthVersionMax="47" xr10:uidLastSave="{598EFCE8-393F-48C7-91C3-A22999FC8C21}"/>
  <workbookProtection workbookAlgorithmName="SHA-512" workbookHashValue="jJGKbs4P8gzh96BnQEJLShuxgQfux6jL/BpiuWVDUW/2XJ9kBdXjG0/49Gb0e5eCuhwwhJQ3YWh/eP+5ktd0nA==" workbookSaltValue="RNhNidufH5r+bMYF+q2WvA==" workbookSpinCount="100000" lockStructure="1"/>
  <bookViews>
    <workbookView xWindow="-110" yWindow="-110" windowWidth="38620" windowHeight="21100" tabRatio="433" firstSheet="2" activeTab="2" xr2:uid="{D8DCE719-4700-43D4-80CB-4D1D9A437291}"/>
  </bookViews>
  <sheets>
    <sheet name="データ転記（APPIC用）" sheetId="1" state="hidden" r:id="rId1"/>
    <sheet name="リスト" sheetId="13" state="hidden" r:id="rId2"/>
    <sheet name="申請書" sheetId="15" r:id="rId3"/>
    <sheet name="申請書（記載例）" sheetId="19" r:id="rId4"/>
    <sheet name="アドバイザー2026" sheetId="16" r:id="rId5"/>
    <sheet name="報告書" sheetId="14" r:id="rId6"/>
    <sheet name="報告書（記載例）" sheetId="18" r:id="rId7"/>
  </sheets>
  <definedNames>
    <definedName name="_xlnm._FilterDatabase" localSheetId="4" hidden="1">アドバイザー2026!$A$8:$AL$227</definedName>
    <definedName name="_xlnm._FilterDatabase" localSheetId="1" hidden="1">リスト!$G$2:$I$1795</definedName>
    <definedName name="_xlnm._FilterDatabase" localSheetId="2" hidden="1">申請書!$B$12:$F$20</definedName>
    <definedName name="_xlnm._FilterDatabase" localSheetId="3" hidden="1">'申請書（記載例）'!$B$12:$F$20</definedName>
    <definedName name="_xlnm._FilterDatabase" localSheetId="5" hidden="1">報告書!$A$6:$L$222</definedName>
    <definedName name="_xlnm._FilterDatabase" localSheetId="6" hidden="1">'報告書（記載例）'!#REF!</definedName>
    <definedName name="NPO・商工会・大学等">リスト!$A$43:$A$43</definedName>
    <definedName name="_xlnm.Print_Area" localSheetId="4">アドバイザー2026!$A$1:$AL$227</definedName>
    <definedName name="_xlnm.Print_Area" localSheetId="2">申請書!$B$1:$I$114</definedName>
    <definedName name="_xlnm.Print_Area" localSheetId="3">'申請書（記載例）'!$B$1:$I$114</definedName>
    <definedName name="_xlnm.Print_Area" localSheetId="5">報告書!$B$1:$F$169</definedName>
    <definedName name="_xlnm.Print_Area" localSheetId="6">'報告書（記載例）'!$B$1:$F$174</definedName>
    <definedName name="_xlnm.Print_Titles" localSheetId="4">アドバイザー2026!$7:$7</definedName>
    <definedName name="アドバイザー" localSheetId="4">アドバイザー2026!$E$8:$E$114</definedName>
    <definedName name="愛知県">リスト!$H$1009:$H$1063</definedName>
    <definedName name="愛媛県">リスト!$H$1453:$H$1473</definedName>
    <definedName name="一部事務組合・広域連合・財産区">リスト!$A$37:$A$37</definedName>
    <definedName name="茨城県">リスト!$H$416:$H$460</definedName>
    <definedName name="岡山県">リスト!$H$1338:$H$1365</definedName>
    <definedName name="沖縄県">リスト!$H$1749:$H$1790</definedName>
    <definedName name="沖縄総合通信事務所">リスト!$F$57:$F$58</definedName>
    <definedName name="管区">リスト!$D$2:$D$12</definedName>
    <definedName name="関東総合通信局">リスト!$F$10:$F$18</definedName>
    <definedName name="岩手県">リスト!$H$224:$H$257</definedName>
    <definedName name="岐阜県">リスト!$H$930:$H$972</definedName>
    <definedName name="宮崎県">リスト!$H$1678:$H$1704</definedName>
    <definedName name="宮城県">リスト!$H$258:$H$293</definedName>
    <definedName name="京都府">リスト!$H$1114:$H$1140</definedName>
    <definedName name="協議会">リスト!$A$43:$A$43</definedName>
    <definedName name="近畿総合通信局">リスト!$F$31:$F$37</definedName>
    <definedName name="九州総合通信局">リスト!$F$49:$F$56</definedName>
    <definedName name="区分" localSheetId="4">#REF!</definedName>
    <definedName name="区分" localSheetId="1">リスト!$A$2:$A$8</definedName>
    <definedName name="区分">#REF!</definedName>
    <definedName name="熊本県">リスト!$H$1613:$H$1658</definedName>
    <definedName name="群馬県">リスト!$H$487:$H$522</definedName>
    <definedName name="広島県">リスト!$H$1366:$H$1389</definedName>
    <definedName name="香川県">リスト!$H$1435:$H$1452</definedName>
    <definedName name="高知県">リスト!$H$1474:$H$1508</definedName>
    <definedName name="国の機関">リスト!$A$37:$A$37</definedName>
    <definedName name="佐賀県">リスト!$H$1570:$H$1590</definedName>
    <definedName name="埼玉県">リスト!$H$523:$H$586</definedName>
    <definedName name="三重県">リスト!$H$1064:$H$1093</definedName>
    <definedName name="山形県">リスト!$H$320:$H$355</definedName>
    <definedName name="山口県">リスト!$H$1390:$H$1409</definedName>
    <definedName name="山梨県">リスト!$H$824:$H$851</definedName>
    <definedName name="四国総合通信局">リスト!$F$44:$F$48</definedName>
    <definedName name="市区町村">リスト!$A$37:$A$37</definedName>
    <definedName name="滋賀県">リスト!$H$1094:$H$1113</definedName>
    <definedName name="鹿児島県">リスト!$H$1705:$H$1748</definedName>
    <definedName name="秋田県">リスト!$H$294:$H$319</definedName>
    <definedName name="信越総合通信局">リスト!$F$19:$F$21</definedName>
    <definedName name="新潟県">リスト!$H$739:$H$769</definedName>
    <definedName name="神奈川県">リスト!$H$705:$H$738</definedName>
    <definedName name="震災">リスト!$A$51:$A$56</definedName>
    <definedName name="青森県">リスト!$H$183:$H$223</definedName>
    <definedName name="静岡県">リスト!$H$973:$H$1008</definedName>
    <definedName name="石川県">リスト!$H$786:$H$805</definedName>
    <definedName name="千葉県">リスト!$H$587:$H$641</definedName>
    <definedName name="総通局" localSheetId="4">#REF!</definedName>
    <definedName name="総通局" localSheetId="1">リスト!$C$2:$C$12</definedName>
    <definedName name="総通局">#REF!</definedName>
    <definedName name="大阪府">リスト!$H$1141:$H$1184</definedName>
    <definedName name="大分県">リスト!$H$1659:$H$1677</definedName>
    <definedName name="地場企業等">リスト!$A$43:$A$43</definedName>
    <definedName name="中国総合通信局">リスト!$F$38:$F$43</definedName>
    <definedName name="長崎県">リスト!$H$1591:$H$1612</definedName>
    <definedName name="長野県">リスト!$H$852:$H$929</definedName>
    <definedName name="鳥取県">リスト!$H$1298:$H$1317</definedName>
    <definedName name="都道府県">リスト!$A$37:$A$37</definedName>
    <definedName name="島根県">リスト!$H$1318:$H$1337</definedName>
    <definedName name="東海総合通信局">リスト!$F$26:$F$30</definedName>
    <definedName name="東京都">リスト!$H$642:$H$704</definedName>
    <definedName name="東北総合通信局">リスト!$F$3:$F$9</definedName>
    <definedName name="徳島県">リスト!$H$1410:$H$1434</definedName>
    <definedName name="栃木県">リスト!$H$461:$H$486</definedName>
    <definedName name="奈良県">リスト!$H$1227:$H$1266</definedName>
    <definedName name="派遣形態" localSheetId="4">#REF!</definedName>
    <definedName name="富山県">リスト!$H$770:$H$785</definedName>
    <definedName name="福井県">リスト!$H$806:$H$823</definedName>
    <definedName name="福岡県">リスト!$H$1509:$H$1569</definedName>
    <definedName name="福島県">リスト!$H$356:$H$415</definedName>
    <definedName name="兵庫県">リスト!$H$1185:$H$1226</definedName>
    <definedName name="北海道">リスト!$H$2:$H$182</definedName>
    <definedName name="北海道総合通信局">リスト!$F$2:$F$2</definedName>
    <definedName name="北陸総合通信局">リスト!$F$22:$F$25</definedName>
    <definedName name="和歌山県">リスト!$H$1267:$H$1297</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6" i="15" l="1"/>
  <c r="BO26" i="1" l="1"/>
  <c r="BO18" i="1"/>
  <c r="BO19" i="1"/>
  <c r="BO20" i="1"/>
  <c r="BO21" i="1"/>
  <c r="BO22" i="1"/>
  <c r="BO23" i="1"/>
  <c r="BO24" i="1"/>
  <c r="BO25" i="1"/>
  <c r="BO17" i="1"/>
  <c r="BA17" i="1"/>
  <c r="BA18" i="1"/>
  <c r="BA19" i="1"/>
  <c r="BA20" i="1"/>
  <c r="BA21" i="1"/>
  <c r="BA22" i="1"/>
  <c r="BA23" i="1"/>
  <c r="BA24" i="1"/>
  <c r="BA25" i="1"/>
  <c r="BA26" i="1"/>
  <c r="BA16" i="1"/>
  <c r="O32" i="1"/>
  <c r="O33" i="1"/>
  <c r="O34" i="1"/>
  <c r="O35" i="1"/>
  <c r="O36" i="1"/>
  <c r="O37" i="1"/>
  <c r="O38" i="1"/>
  <c r="O39" i="1"/>
  <c r="O40" i="1"/>
  <c r="O31" i="1"/>
  <c r="C17" i="1"/>
  <c r="C18" i="1"/>
  <c r="C19" i="1"/>
  <c r="C20" i="1"/>
  <c r="C21" i="1"/>
  <c r="C22" i="1"/>
  <c r="C23" i="1"/>
  <c r="C24" i="1"/>
  <c r="C25" i="1"/>
  <c r="C26" i="1"/>
  <c r="C16" i="1"/>
  <c r="BX7" i="1" l="1"/>
  <c r="B7" i="1" l="1"/>
  <c r="B15" i="1" s="1"/>
  <c r="AB40" i="1"/>
  <c r="AA40" i="1"/>
  <c r="Z40" i="1"/>
  <c r="Y40" i="1"/>
  <c r="X40" i="1"/>
  <c r="W40" i="1"/>
  <c r="V40" i="1"/>
  <c r="U40" i="1"/>
  <c r="T40" i="1"/>
  <c r="S40" i="1"/>
  <c r="R40" i="1"/>
  <c r="Q40" i="1"/>
  <c r="N40" i="1"/>
  <c r="M40" i="1"/>
  <c r="L40" i="1"/>
  <c r="K40" i="1"/>
  <c r="J40" i="1"/>
  <c r="I40" i="1"/>
  <c r="H40" i="1"/>
  <c r="G40" i="1"/>
  <c r="F40" i="1"/>
  <c r="E40" i="1"/>
  <c r="D40" i="1" s="1"/>
  <c r="P39" i="1"/>
  <c r="N39" i="1"/>
  <c r="M39" i="1"/>
  <c r="L39" i="1"/>
  <c r="K39" i="1"/>
  <c r="J39" i="1"/>
  <c r="I39" i="1"/>
  <c r="H39" i="1"/>
  <c r="G39" i="1"/>
  <c r="F39" i="1"/>
  <c r="E39" i="1"/>
  <c r="D39" i="1"/>
  <c r="C39" i="1"/>
  <c r="P38" i="1"/>
  <c r="N38" i="1"/>
  <c r="M38" i="1"/>
  <c r="L38" i="1"/>
  <c r="K38" i="1"/>
  <c r="J38" i="1"/>
  <c r="I38" i="1"/>
  <c r="H38" i="1"/>
  <c r="G38" i="1"/>
  <c r="F38" i="1"/>
  <c r="E38" i="1"/>
  <c r="D38" i="1"/>
  <c r="C38" i="1"/>
  <c r="P37" i="1"/>
  <c r="N37" i="1"/>
  <c r="M37" i="1"/>
  <c r="L37" i="1"/>
  <c r="K37" i="1"/>
  <c r="J37" i="1"/>
  <c r="I37" i="1"/>
  <c r="H37" i="1"/>
  <c r="G37" i="1"/>
  <c r="F37" i="1"/>
  <c r="E37" i="1"/>
  <c r="C37" i="1" s="1"/>
  <c r="D37" i="1"/>
  <c r="P36" i="1"/>
  <c r="N36" i="1"/>
  <c r="M36" i="1"/>
  <c r="L36" i="1"/>
  <c r="K36" i="1"/>
  <c r="J36" i="1"/>
  <c r="I36" i="1"/>
  <c r="H36" i="1"/>
  <c r="G36" i="1"/>
  <c r="F36" i="1"/>
  <c r="E36" i="1"/>
  <c r="D36" i="1"/>
  <c r="C36" i="1"/>
  <c r="P35" i="1"/>
  <c r="N35" i="1"/>
  <c r="M35" i="1"/>
  <c r="L35" i="1"/>
  <c r="K35" i="1"/>
  <c r="J35" i="1"/>
  <c r="I35" i="1"/>
  <c r="H35" i="1"/>
  <c r="G35" i="1"/>
  <c r="F35" i="1"/>
  <c r="E35" i="1"/>
  <c r="D35" i="1" s="1"/>
  <c r="P34" i="1"/>
  <c r="N34" i="1"/>
  <c r="M34" i="1"/>
  <c r="L34" i="1"/>
  <c r="K34" i="1"/>
  <c r="J34" i="1"/>
  <c r="I34" i="1"/>
  <c r="H34" i="1"/>
  <c r="G34" i="1"/>
  <c r="F34" i="1"/>
  <c r="E34" i="1"/>
  <c r="C34" i="1" s="1"/>
  <c r="D34" i="1"/>
  <c r="P33" i="1"/>
  <c r="N33" i="1"/>
  <c r="M33" i="1"/>
  <c r="L33" i="1"/>
  <c r="K33" i="1"/>
  <c r="J33" i="1"/>
  <c r="I33" i="1"/>
  <c r="H33" i="1"/>
  <c r="G33" i="1"/>
  <c r="F33" i="1"/>
  <c r="E33" i="1"/>
  <c r="D33" i="1"/>
  <c r="C33" i="1"/>
  <c r="P32" i="1"/>
  <c r="N32" i="1"/>
  <c r="M32" i="1"/>
  <c r="L32" i="1"/>
  <c r="K32" i="1"/>
  <c r="J32" i="1"/>
  <c r="I32" i="1"/>
  <c r="H32" i="1"/>
  <c r="G32" i="1"/>
  <c r="F32" i="1"/>
  <c r="E32" i="1"/>
  <c r="C32" i="1" s="1"/>
  <c r="D32" i="1"/>
  <c r="P31" i="1"/>
  <c r="N31" i="1"/>
  <c r="M31" i="1"/>
  <c r="L31" i="1"/>
  <c r="K31" i="1"/>
  <c r="J31" i="1"/>
  <c r="I31" i="1"/>
  <c r="H31" i="1"/>
  <c r="G31" i="1"/>
  <c r="F31" i="1"/>
  <c r="E31" i="1"/>
  <c r="D31" i="1" s="1"/>
  <c r="C40" i="1" l="1"/>
  <c r="C35" i="1"/>
  <c r="C31" i="1"/>
  <c r="BY7" i="1" l="1"/>
  <c r="BC26" i="1"/>
  <c r="H26" i="1"/>
  <c r="BC25" i="1"/>
  <c r="H25" i="1"/>
  <c r="BC24" i="1"/>
  <c r="H24" i="1"/>
  <c r="BC23" i="1"/>
  <c r="H23" i="1"/>
  <c r="BC22" i="1"/>
  <c r="H22" i="1"/>
  <c r="BC21" i="1"/>
  <c r="H21" i="1"/>
  <c r="BC20" i="1"/>
  <c r="H20" i="1"/>
  <c r="BC19" i="1"/>
  <c r="H19" i="1"/>
  <c r="BC18" i="1"/>
  <c r="H18" i="1"/>
  <c r="BC17" i="1"/>
  <c r="H17" i="1"/>
  <c r="BO16" i="1"/>
  <c r="BN16" i="1"/>
  <c r="BM16" i="1"/>
  <c r="BL16" i="1"/>
  <c r="BK16" i="1"/>
  <c r="BJ16" i="1"/>
  <c r="BI16" i="1"/>
  <c r="BH16" i="1"/>
  <c r="BG16" i="1"/>
  <c r="BF16" i="1"/>
  <c r="BE16" i="1"/>
  <c r="BD16" i="1"/>
  <c r="BC16" i="1"/>
  <c r="AZ16" i="1"/>
  <c r="AY16" i="1"/>
  <c r="AX16" i="1"/>
  <c r="AV16" i="1"/>
  <c r="AU16" i="1"/>
  <c r="AT16" i="1"/>
  <c r="AS16" i="1"/>
  <c r="AR16" i="1"/>
  <c r="AQ16" i="1"/>
  <c r="AP16" i="1"/>
  <c r="AO16" i="1"/>
  <c r="AN16" i="1"/>
  <c r="AM16" i="1"/>
  <c r="AL16" i="1"/>
  <c r="AK16" i="1"/>
  <c r="AJ16" i="1"/>
  <c r="AI16" i="1"/>
  <c r="AH16" i="1"/>
  <c r="AG16" i="1"/>
  <c r="AF16" i="1"/>
  <c r="AE16" i="1"/>
  <c r="AD16" i="1"/>
  <c r="AC16" i="1"/>
  <c r="AB16" i="1"/>
  <c r="AA16" i="1"/>
  <c r="Z16" i="1"/>
  <c r="Y16" i="1"/>
  <c r="X16" i="1"/>
  <c r="W16" i="1"/>
  <c r="V16" i="1"/>
  <c r="U16" i="1"/>
  <c r="T16" i="1"/>
  <c r="S16" i="1"/>
  <c r="R16" i="1"/>
  <c r="Q16" i="1"/>
  <c r="P16" i="1"/>
  <c r="O16" i="1"/>
  <c r="H16" i="1"/>
  <c r="G16" i="1"/>
  <c r="D16" i="1"/>
  <c r="CC7" i="1"/>
  <c r="BP7" i="1"/>
  <c r="BO7" i="1"/>
  <c r="BN7" i="1"/>
  <c r="BM7" i="1"/>
  <c r="BL7" i="1"/>
  <c r="BK7" i="1"/>
  <c r="BJ7" i="1"/>
  <c r="BI7" i="1"/>
  <c r="BH7" i="1"/>
  <c r="BG7" i="1"/>
  <c r="BF7" i="1"/>
  <c r="BE7" i="1"/>
  <c r="BD7" i="1"/>
  <c r="BC7" i="1"/>
  <c r="BB7" i="1"/>
  <c r="BA7" i="1"/>
  <c r="AZ7" i="1"/>
  <c r="AY7" i="1"/>
  <c r="AX7" i="1"/>
  <c r="AW7" i="1"/>
  <c r="AV7" i="1"/>
  <c r="AU7" i="1"/>
  <c r="AT7" i="1"/>
  <c r="AS7" i="1"/>
  <c r="AR7" i="1"/>
  <c r="AW16" i="1" s="1"/>
  <c r="AP7" i="1"/>
  <c r="AO7" i="1"/>
  <c r="AN7" i="1"/>
  <c r="AM7" i="1"/>
  <c r="AL7" i="1"/>
  <c r="AK7" i="1"/>
  <c r="AJ7" i="1"/>
  <c r="AI7" i="1"/>
  <c r="AH7" i="1"/>
  <c r="AG7" i="1"/>
  <c r="AF7" i="1"/>
  <c r="AE7" i="1"/>
  <c r="AD7" i="1"/>
  <c r="AC7" i="1"/>
  <c r="AB7" i="1"/>
  <c r="AA7" i="1"/>
  <c r="Z7" i="1"/>
  <c r="Y7" i="1"/>
  <c r="X7" i="1"/>
  <c r="W7" i="1"/>
  <c r="V7" i="1"/>
  <c r="U7" i="1"/>
  <c r="T7" i="1"/>
  <c r="S7" i="1"/>
  <c r="R7" i="1"/>
  <c r="Q7" i="1"/>
  <c r="P7" i="1"/>
  <c r="O7" i="1"/>
  <c r="N7" i="1"/>
  <c r="M7" i="1"/>
  <c r="L7" i="1"/>
  <c r="I7" i="1"/>
  <c r="H7" i="1"/>
  <c r="G7" i="1"/>
  <c r="F7" i="1"/>
  <c r="E7" i="1"/>
  <c r="D7" i="1"/>
  <c r="C7" i="1"/>
  <c r="J26" i="1" l="1"/>
  <c r="BB18" i="1"/>
  <c r="BB19" i="1"/>
  <c r="BB20" i="1"/>
  <c r="BB21" i="1"/>
  <c r="BB22" i="1"/>
  <c r="BB17" i="1"/>
  <c r="BB23" i="1"/>
  <c r="BB24" i="1"/>
  <c r="BB25" i="1"/>
  <c r="BB26" i="1"/>
  <c r="BB16" i="1"/>
  <c r="J19" i="1"/>
  <c r="F24" i="1"/>
  <c r="M19" i="1"/>
  <c r="F16" i="1"/>
  <c r="N19" i="1"/>
  <c r="K17" i="1"/>
  <c r="L17" i="1"/>
  <c r="I22" i="1"/>
  <c r="I25" i="1"/>
  <c r="K16" i="1"/>
  <c r="N17" i="1"/>
  <c r="N22" i="1"/>
  <c r="J25" i="1"/>
  <c r="L16" i="1"/>
  <c r="F20" i="1"/>
  <c r="L25" i="1"/>
  <c r="M16" i="1"/>
  <c r="M25" i="1"/>
  <c r="N16" i="1"/>
  <c r="J20" i="1"/>
  <c r="N25" i="1"/>
  <c r="K20" i="1"/>
  <c r="I23" i="1"/>
  <c r="E18" i="1"/>
  <c r="J23" i="1"/>
  <c r="E22" i="1"/>
  <c r="F22" i="1"/>
  <c r="J16" i="1"/>
  <c r="M17" i="1"/>
  <c r="E23" i="1"/>
  <c r="F18" i="1"/>
  <c r="K23" i="1"/>
  <c r="I21" i="1"/>
  <c r="M23" i="1"/>
  <c r="K19" i="1"/>
  <c r="I18" i="1"/>
  <c r="N23" i="1"/>
  <c r="I26" i="1"/>
  <c r="J18" i="1"/>
  <c r="K21" i="1"/>
  <c r="L26" i="1"/>
  <c r="L21" i="1"/>
  <c r="N21" i="1"/>
  <c r="E25" i="1"/>
  <c r="J21" i="1"/>
  <c r="I19" i="1"/>
  <c r="E24" i="1"/>
  <c r="K18" i="1"/>
  <c r="L20" i="1"/>
  <c r="J22" i="1"/>
  <c r="K24" i="1"/>
  <c r="M26" i="1"/>
  <c r="M18" i="1"/>
  <c r="N20" i="1"/>
  <c r="L22" i="1"/>
  <c r="L24" i="1"/>
  <c r="N26" i="1"/>
  <c r="M22" i="1"/>
  <c r="M24" i="1"/>
  <c r="E19" i="1"/>
  <c r="I17" i="1"/>
  <c r="F19" i="1"/>
  <c r="E21" i="1"/>
  <c r="E16" i="1"/>
  <c r="I16" i="1"/>
  <c r="J17" i="1"/>
  <c r="F17" i="1"/>
  <c r="K22" i="1"/>
  <c r="I24" i="1"/>
  <c r="K26" i="1"/>
  <c r="M20" i="1"/>
  <c r="K25" i="1"/>
  <c r="L19" i="1"/>
  <c r="F21" i="1"/>
  <c r="J24" i="1"/>
  <c r="F26" i="1"/>
  <c r="E17" i="1"/>
  <c r="N18" i="1"/>
  <c r="I20" i="1"/>
  <c r="L23" i="1"/>
  <c r="F25" i="1"/>
  <c r="L18" i="1"/>
  <c r="E20" i="1"/>
  <c r="M21" i="1"/>
  <c r="F23" i="1"/>
  <c r="N24" i="1"/>
  <c r="AQ7" i="1" l="1"/>
  <c r="B159" i="14"/>
  <c r="C16" i="14" l="1"/>
  <c r="C19" i="14" l="1"/>
  <c r="E44" i="14"/>
  <c r="E45" i="14"/>
  <c r="E46" i="14"/>
  <c r="E47" i="14"/>
  <c r="C17" i="14" l="1"/>
  <c r="A7" i="15"/>
  <c r="I16" i="14"/>
  <c r="C15" i="14"/>
  <c r="A100" i="15"/>
  <c r="A48" i="15"/>
  <c r="A47" i="15" s="1"/>
  <c r="F110" i="15" s="1"/>
  <c r="D107" i="15" l="1"/>
  <c r="C107" i="15"/>
  <c r="C84" i="15"/>
  <c r="C108" i="15" l="1"/>
  <c r="E112" i="15"/>
  <c r="A87" i="15"/>
  <c r="D112" i="15" l="1"/>
  <c r="A147" i="14" l="1"/>
  <c r="C161" i="14" s="1"/>
  <c r="A145" i="14"/>
  <c r="A150" i="14"/>
  <c r="E161" i="14" s="1"/>
  <c r="A151" i="14"/>
  <c r="F161" i="14" s="1"/>
  <c r="A152" i="14"/>
  <c r="B162" i="14" s="1"/>
  <c r="A153" i="14"/>
  <c r="D162" i="14" s="1"/>
  <c r="A154" i="14"/>
  <c r="E162" i="14" s="1"/>
  <c r="A155" i="14"/>
  <c r="F162" i="14" s="1"/>
  <c r="A156" i="14"/>
  <c r="B163" i="14" s="1"/>
  <c r="A157" i="14"/>
  <c r="C163" i="14" s="1"/>
  <c r="A148" i="14"/>
  <c r="D161" i="14" s="1"/>
  <c r="A44" i="15"/>
  <c r="B160" i="14" l="1"/>
  <c r="B161" i="14"/>
  <c r="A67" i="15"/>
  <c r="A34" i="15"/>
  <c r="C110" i="15" s="1"/>
  <c r="A39" i="15"/>
  <c r="D110" i="15" s="1"/>
  <c r="C112" i="15" l="1"/>
  <c r="AT227" i="16"/>
  <c r="E227" i="16" s="1"/>
  <c r="AT226" i="16"/>
  <c r="E226" i="16" s="1"/>
  <c r="AT225" i="16"/>
  <c r="E225" i="16" s="1"/>
  <c r="AT224" i="16"/>
  <c r="E224" i="16" s="1"/>
  <c r="AT223" i="16"/>
  <c r="E223" i="16" s="1"/>
  <c r="AT222" i="16"/>
  <c r="AT221" i="16"/>
  <c r="AT220" i="16"/>
  <c r="AT219" i="16"/>
  <c r="E219" i="16" s="1"/>
  <c r="AT218" i="16"/>
  <c r="E218" i="16" s="1"/>
  <c r="AT217" i="16"/>
  <c r="AT216" i="16"/>
  <c r="AT215" i="16"/>
  <c r="AT214" i="16"/>
  <c r="AT213" i="16"/>
  <c r="AT212" i="16"/>
  <c r="AT211" i="16"/>
  <c r="E211" i="16" s="1"/>
  <c r="AT210" i="16"/>
  <c r="E210" i="16" s="1"/>
  <c r="AT209" i="16"/>
  <c r="AT208" i="16"/>
  <c r="E208" i="16" s="1"/>
  <c r="AT207" i="16"/>
  <c r="E207" i="16" s="1"/>
  <c r="AT206" i="16"/>
  <c r="E206" i="16" s="1"/>
  <c r="AT205" i="16"/>
  <c r="E205" i="16" s="1"/>
  <c r="AT204" i="16"/>
  <c r="E204" i="16" s="1"/>
  <c r="AT203" i="16"/>
  <c r="E203" i="16" s="1"/>
  <c r="AT202" i="16"/>
  <c r="AT201" i="16"/>
  <c r="AT200" i="16"/>
  <c r="AT199" i="16"/>
  <c r="AT198" i="16"/>
  <c r="AT197" i="16"/>
  <c r="AT196" i="16"/>
  <c r="E196" i="16" s="1"/>
  <c r="AT195" i="16"/>
  <c r="E195" i="16" s="1"/>
  <c r="AT194" i="16"/>
  <c r="E194" i="16" s="1"/>
  <c r="AT193" i="16"/>
  <c r="E193" i="16" s="1"/>
  <c r="AT192" i="16"/>
  <c r="E192" i="16" s="1"/>
  <c r="AT191" i="16"/>
  <c r="AT190" i="16"/>
  <c r="AT189" i="16"/>
  <c r="AT188" i="16"/>
  <c r="AT187" i="16"/>
  <c r="AT186" i="16"/>
  <c r="AT185" i="16"/>
  <c r="E185" i="16" s="1"/>
  <c r="AT184" i="16"/>
  <c r="E184" i="16" s="1"/>
  <c r="AT183" i="16"/>
  <c r="E183" i="16" s="1"/>
  <c r="AT182" i="16"/>
  <c r="AT181" i="16"/>
  <c r="AT180" i="16"/>
  <c r="AT179" i="16"/>
  <c r="AT178" i="16"/>
  <c r="AT177" i="16"/>
  <c r="AT176" i="16"/>
  <c r="AT175" i="16"/>
  <c r="E175" i="16" s="1"/>
  <c r="AT174" i="16"/>
  <c r="E174" i="16" s="1"/>
  <c r="AT173" i="16"/>
  <c r="E173" i="16" s="1"/>
  <c r="AT172" i="16"/>
  <c r="E172" i="16" s="1"/>
  <c r="AT171" i="16"/>
  <c r="AT170" i="16"/>
  <c r="E170" i="16" s="1"/>
  <c r="AT169" i="16"/>
  <c r="E169" i="16" s="1"/>
  <c r="AT168" i="16"/>
  <c r="E168" i="16" s="1"/>
  <c r="AT167" i="16"/>
  <c r="E167" i="16" s="1"/>
  <c r="AT166" i="16"/>
  <c r="AT165" i="16"/>
  <c r="AT164" i="16"/>
  <c r="E164" i="16" s="1"/>
  <c r="AT163" i="16"/>
  <c r="E163" i="16" s="1"/>
  <c r="AT162" i="16"/>
  <c r="AT161" i="16"/>
  <c r="AT160" i="16"/>
  <c r="AT159" i="16"/>
  <c r="AT158" i="16"/>
  <c r="AT157" i="16"/>
  <c r="AT156" i="16"/>
  <c r="AT155" i="16"/>
  <c r="AT154" i="16"/>
  <c r="AT153" i="16"/>
  <c r="AT152" i="16"/>
  <c r="E152" i="16" s="1"/>
  <c r="AT151" i="16"/>
  <c r="E151" i="16" s="1"/>
  <c r="AT150" i="16"/>
  <c r="E150" i="16" s="1"/>
  <c r="AT149" i="16"/>
  <c r="E149" i="16" s="1"/>
  <c r="AT148" i="16"/>
  <c r="E148" i="16" s="1"/>
  <c r="AT147" i="16"/>
  <c r="E147" i="16" s="1"/>
  <c r="AT146" i="16"/>
  <c r="E146" i="16" s="1"/>
  <c r="AT145" i="16"/>
  <c r="E145" i="16" s="1"/>
  <c r="AT144" i="16"/>
  <c r="E144" i="16" s="1"/>
  <c r="AT143" i="16"/>
  <c r="E143" i="16" s="1"/>
  <c r="AT142" i="16"/>
  <c r="AT141" i="16"/>
  <c r="AT140" i="16"/>
  <c r="AT139" i="16"/>
  <c r="AT138" i="16"/>
  <c r="AT137" i="16"/>
  <c r="AT136" i="16"/>
  <c r="AT135" i="16"/>
  <c r="AT134" i="16"/>
  <c r="AT133" i="16"/>
  <c r="AT132" i="16"/>
  <c r="AT131" i="16"/>
  <c r="E131" i="16" s="1"/>
  <c r="AT130" i="16"/>
  <c r="E130" i="16" s="1"/>
  <c r="AT129" i="16"/>
  <c r="E129" i="16" s="1"/>
  <c r="AT128" i="16"/>
  <c r="E128" i="16" s="1"/>
  <c r="AT127" i="16"/>
  <c r="E127" i="16" s="1"/>
  <c r="AT126" i="16"/>
  <c r="E126" i="16" s="1"/>
  <c r="AT125" i="16"/>
  <c r="E125" i="16" s="1"/>
  <c r="AT124" i="16"/>
  <c r="E124" i="16" s="1"/>
  <c r="AT123" i="16"/>
  <c r="E123" i="16" s="1"/>
  <c r="AT122" i="16"/>
  <c r="AT121" i="16"/>
  <c r="AT120" i="16"/>
  <c r="AT119" i="16"/>
  <c r="AT118" i="16"/>
  <c r="AT117" i="16"/>
  <c r="E117" i="16" s="1"/>
  <c r="AT116" i="16"/>
  <c r="E116" i="16" s="1"/>
  <c r="AT115" i="16"/>
  <c r="E115" i="16" s="1"/>
  <c r="AT114" i="16"/>
  <c r="E114" i="16" s="1"/>
  <c r="AT113" i="16"/>
  <c r="AT112" i="16"/>
  <c r="AT111" i="16"/>
  <c r="AT110" i="16"/>
  <c r="AT109" i="16"/>
  <c r="AT108" i="16"/>
  <c r="AT107" i="16"/>
  <c r="AT106" i="16"/>
  <c r="E106" i="16" s="1"/>
  <c r="AT105" i="16"/>
  <c r="E105" i="16" s="1"/>
  <c r="AT104" i="16"/>
  <c r="E104" i="16" s="1"/>
  <c r="AT103" i="16"/>
  <c r="E103" i="16" s="1"/>
  <c r="AT102" i="16"/>
  <c r="AT101" i="16"/>
  <c r="AT100" i="16"/>
  <c r="AT99" i="16"/>
  <c r="AT98" i="16"/>
  <c r="AT97" i="16"/>
  <c r="AT96" i="16"/>
  <c r="E96" i="16" s="1"/>
  <c r="AT95" i="16"/>
  <c r="E95" i="16" s="1"/>
  <c r="AT94" i="16"/>
  <c r="E94" i="16" s="1"/>
  <c r="AT93" i="16"/>
  <c r="E93" i="16" s="1"/>
  <c r="AT92" i="16"/>
  <c r="E92" i="16" s="1"/>
  <c r="AT91" i="16"/>
  <c r="AT90" i="16"/>
  <c r="AT89" i="16"/>
  <c r="E89" i="16" s="1"/>
  <c r="AT88" i="16"/>
  <c r="AT87" i="16"/>
  <c r="AT86" i="16"/>
  <c r="AT85" i="16"/>
  <c r="E85" i="16" s="1"/>
  <c r="AT84" i="16"/>
  <c r="E84" i="16" s="1"/>
  <c r="AT83" i="16"/>
  <c r="E83" i="16" s="1"/>
  <c r="AT82" i="16"/>
  <c r="AT81" i="16"/>
  <c r="AT80" i="16"/>
  <c r="AT79" i="16"/>
  <c r="E79" i="16" s="1"/>
  <c r="AT78" i="16"/>
  <c r="E78" i="16" s="1"/>
  <c r="AT77" i="16"/>
  <c r="AT76" i="16"/>
  <c r="AT75" i="16"/>
  <c r="AT74" i="16"/>
  <c r="AT73" i="16"/>
  <c r="E73" i="16" s="1"/>
  <c r="AT72" i="16"/>
  <c r="E72" i="16" s="1"/>
  <c r="AT71" i="16"/>
  <c r="E71" i="16" s="1"/>
  <c r="AT70" i="16"/>
  <c r="E70" i="16" s="1"/>
  <c r="AT69" i="16"/>
  <c r="E69" i="16" s="1"/>
  <c r="AT68" i="16"/>
  <c r="E68" i="16" s="1"/>
  <c r="AT67" i="16"/>
  <c r="E67" i="16" s="1"/>
  <c r="AT66" i="16"/>
  <c r="E66" i="16" s="1"/>
  <c r="AT65" i="16"/>
  <c r="E65" i="16" s="1"/>
  <c r="AT64" i="16"/>
  <c r="E64" i="16" s="1"/>
  <c r="AT63" i="16"/>
  <c r="E63" i="16" s="1"/>
  <c r="AT62" i="16"/>
  <c r="AT61" i="16"/>
  <c r="AT60" i="16"/>
  <c r="AT59" i="16"/>
  <c r="AT58" i="16"/>
  <c r="AT57" i="16"/>
  <c r="AT56" i="16"/>
  <c r="AT55" i="16"/>
  <c r="AT54" i="16"/>
  <c r="AT53" i="16"/>
  <c r="AT52" i="16"/>
  <c r="AT51" i="16"/>
  <c r="E51" i="16" s="1"/>
  <c r="AT50" i="16"/>
  <c r="E50" i="16" s="1"/>
  <c r="AT49" i="16"/>
  <c r="E49" i="16" s="1"/>
  <c r="AT48" i="16"/>
  <c r="E48" i="16" s="1"/>
  <c r="AT47" i="16"/>
  <c r="E47" i="16" s="1"/>
  <c r="AT46" i="16"/>
  <c r="E46" i="16" s="1"/>
  <c r="AT45" i="16"/>
  <c r="E45" i="16" s="1"/>
  <c r="AT44" i="16"/>
  <c r="E44" i="16" s="1"/>
  <c r="AT43" i="16"/>
  <c r="E43" i="16" s="1"/>
  <c r="AT42" i="16"/>
  <c r="AT41" i="16"/>
  <c r="AT40" i="16"/>
  <c r="AT39" i="16"/>
  <c r="AT38" i="16"/>
  <c r="AT37" i="16"/>
  <c r="E37" i="16" s="1"/>
  <c r="AT36" i="16"/>
  <c r="E36" i="16" s="1"/>
  <c r="AT35" i="16"/>
  <c r="AT34" i="16"/>
  <c r="AT33" i="16"/>
  <c r="AT32" i="16"/>
  <c r="AT31" i="16"/>
  <c r="AT30" i="16"/>
  <c r="AT29" i="16"/>
  <c r="AT28" i="16"/>
  <c r="AT27" i="16"/>
  <c r="E27" i="16" s="1"/>
  <c r="AT26" i="16"/>
  <c r="E26" i="16" s="1"/>
  <c r="AT25" i="16"/>
  <c r="E25" i="16" s="1"/>
  <c r="AT24" i="16"/>
  <c r="E24" i="16" s="1"/>
  <c r="AT23" i="16"/>
  <c r="E23" i="16" s="1"/>
  <c r="AT22" i="16"/>
  <c r="AT21" i="16"/>
  <c r="AT20" i="16"/>
  <c r="AT19" i="16"/>
  <c r="AT18" i="16"/>
  <c r="AT17" i="16"/>
  <c r="E17" i="16" s="1"/>
  <c r="AT16" i="16"/>
  <c r="E16" i="16" s="1"/>
  <c r="AT15" i="16"/>
  <c r="E15" i="16" s="1"/>
  <c r="AT14" i="16"/>
  <c r="E14" i="16" s="1"/>
  <c r="AT13" i="16"/>
  <c r="E13" i="16" s="1"/>
  <c r="AT12" i="16"/>
  <c r="AT11" i="16"/>
  <c r="AT10" i="16"/>
  <c r="AT9" i="16"/>
  <c r="F28" i="14"/>
  <c r="E28" i="14"/>
  <c r="D28" i="14"/>
  <c r="C28" i="14"/>
  <c r="C26" i="14"/>
  <c r="C25" i="14"/>
  <c r="C24" i="14"/>
  <c r="C23" i="14"/>
  <c r="C22" i="14"/>
  <c r="E50" i="14"/>
  <c r="D50" i="14"/>
  <c r="C50" i="14"/>
  <c r="E49" i="14"/>
  <c r="C49" i="14"/>
  <c r="E48" i="14"/>
  <c r="C48" i="14"/>
  <c r="C47" i="14"/>
  <c r="C46" i="14"/>
  <c r="C45" i="14"/>
  <c r="C44" i="14"/>
  <c r="E43" i="14"/>
  <c r="C43" i="14"/>
  <c r="E42" i="14"/>
  <c r="C42" i="14"/>
  <c r="E41" i="14"/>
  <c r="C41" i="14"/>
  <c r="E40" i="14"/>
  <c r="C40" i="14"/>
  <c r="E39" i="14"/>
  <c r="C39" i="14"/>
  <c r="E38" i="14"/>
  <c r="C38" i="14"/>
  <c r="E37" i="14"/>
  <c r="C37" i="14"/>
  <c r="E36" i="14"/>
  <c r="C36" i="14"/>
  <c r="E35" i="14"/>
  <c r="C35" i="14"/>
  <c r="E32" i="14"/>
  <c r="D32" i="14"/>
  <c r="C32" i="14"/>
  <c r="B32" i="14"/>
  <c r="C12" i="14"/>
  <c r="C11" i="14"/>
  <c r="C8" i="14"/>
  <c r="C7" i="14"/>
  <c r="C45" i="1" s="1"/>
  <c r="E12" i="16"/>
  <c r="E18" i="16"/>
  <c r="E19" i="16"/>
  <c r="E20" i="16"/>
  <c r="E21" i="16"/>
  <c r="E22" i="16"/>
  <c r="E28" i="16"/>
  <c r="E29" i="16"/>
  <c r="E32" i="16"/>
  <c r="E33" i="16"/>
  <c r="E34" i="16"/>
  <c r="E35" i="16"/>
  <c r="E42" i="16"/>
  <c r="E52" i="16"/>
  <c r="E53" i="16"/>
  <c r="E54" i="16"/>
  <c r="E55" i="16"/>
  <c r="E56" i="16"/>
  <c r="E57" i="16"/>
  <c r="E58" i="16"/>
  <c r="E59" i="16"/>
  <c r="E60" i="16"/>
  <c r="E61" i="16"/>
  <c r="E62" i="16"/>
  <c r="E74" i="16"/>
  <c r="E75" i="16"/>
  <c r="E76" i="16"/>
  <c r="E77" i="16"/>
  <c r="E82" i="16"/>
  <c r="E86" i="16"/>
  <c r="E87" i="16"/>
  <c r="E88" i="16"/>
  <c r="E97" i="16"/>
  <c r="E98" i="16"/>
  <c r="E99" i="16"/>
  <c r="E100" i="16"/>
  <c r="E101" i="16"/>
  <c r="E102" i="16"/>
  <c r="E108" i="16"/>
  <c r="E109" i="16"/>
  <c r="E112" i="16"/>
  <c r="E113" i="16"/>
  <c r="E122" i="16"/>
  <c r="E132" i="16"/>
  <c r="E133" i="16"/>
  <c r="E134" i="16"/>
  <c r="E135" i="16"/>
  <c r="E136" i="16"/>
  <c r="E137" i="16"/>
  <c r="E138" i="16"/>
  <c r="E139" i="16"/>
  <c r="E140" i="16"/>
  <c r="E141" i="16"/>
  <c r="E142" i="16"/>
  <c r="E153" i="16"/>
  <c r="E154" i="16"/>
  <c r="E155" i="16"/>
  <c r="E156" i="16"/>
  <c r="E157" i="16"/>
  <c r="E162" i="16"/>
  <c r="E165" i="16"/>
  <c r="E166" i="16"/>
  <c r="E176" i="16"/>
  <c r="E177" i="16"/>
  <c r="E178" i="16"/>
  <c r="E179" i="16"/>
  <c r="E180" i="16"/>
  <c r="E181" i="16"/>
  <c r="E182" i="16"/>
  <c r="E186" i="16"/>
  <c r="E188" i="16"/>
  <c r="E189" i="16"/>
  <c r="E197" i="16"/>
  <c r="E202" i="16"/>
  <c r="E209" i="16"/>
  <c r="E212" i="16"/>
  <c r="E213" i="16"/>
  <c r="E214" i="16"/>
  <c r="E215" i="16"/>
  <c r="E216" i="16"/>
  <c r="E217" i="16"/>
  <c r="E220" i="16"/>
  <c r="E221" i="16"/>
  <c r="E222" i="16"/>
  <c r="E201" i="16"/>
  <c r="E200" i="16"/>
  <c r="E199" i="16"/>
  <c r="E198" i="16"/>
  <c r="E191" i="16"/>
  <c r="E190" i="16"/>
  <c r="E187" i="16"/>
  <c r="E171" i="16"/>
  <c r="E161" i="16"/>
  <c r="E160" i="16"/>
  <c r="E159" i="16"/>
  <c r="E158" i="16"/>
  <c r="E121" i="16"/>
  <c r="E120" i="16"/>
  <c r="E119" i="16"/>
  <c r="E118" i="16"/>
  <c r="E111" i="16"/>
  <c r="E110" i="16"/>
  <c r="E107" i="16"/>
  <c r="E91" i="16"/>
  <c r="E90" i="16"/>
  <c r="E81" i="16"/>
  <c r="E80" i="16"/>
  <c r="E41" i="16"/>
  <c r="E40" i="16"/>
  <c r="E39" i="16"/>
  <c r="E38" i="16"/>
  <c r="E31" i="16"/>
  <c r="E30" i="16"/>
  <c r="E11" i="16"/>
  <c r="E10" i="16"/>
  <c r="E9" i="16"/>
  <c r="A43" i="15" l="1"/>
  <c r="E110" i="15" s="1"/>
  <c r="A30" i="15" l="1"/>
  <c r="G108" i="15" s="1"/>
  <c r="A14" i="15"/>
  <c r="A23" i="15" s="1"/>
  <c r="F108" i="15" s="1"/>
  <c r="A13" i="15"/>
  <c r="E108" i="15" l="1"/>
  <c r="C106" i="15"/>
  <c r="D108"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田中 悠也(TANAKA Yuya)</author>
    <author>D_810</author>
  </authors>
  <commentList>
    <comment ref="C14" authorId="0" shapeId="0" xr:uid="{23B46409-C3BC-48EA-A940-8AB6E1DB0172}">
      <text>
        <r>
          <rPr>
            <sz val="9"/>
            <color indexed="81"/>
            <rFont val="MS P ゴシック"/>
            <family val="3"/>
            <charset val="128"/>
          </rPr>
          <t>○都道府県や市区町村の場合
・地方公共団体名のみを記載してください。
　（例：東京都、千代田区、調布市、千葉市中央区、檜原村　等）
・●●郡■■村　や　●●町役場のように、「郡」や「役場」等は
　記載しないでください。
○その他組織・団体の場合
・派遣申請マニュアルをご覧ください。</t>
        </r>
      </text>
    </comment>
    <comment ref="C15" authorId="1" shapeId="0" xr:uid="{A69E7B48-825A-4E3C-A5DE-9E1879BC7D8C}">
      <text>
        <r>
          <rPr>
            <sz val="9"/>
            <color indexed="81"/>
            <rFont val="MS P ゴシック"/>
            <family val="3"/>
            <charset val="128"/>
          </rPr>
          <t>・以下をご確認いただいたうえで、プルダウンから所管する総合通信局所を選択してください。
https://www.tele.soumu.go.jp/j/sys/fees/other/commtab1/</t>
        </r>
      </text>
    </comment>
    <comment ref="C16" authorId="0" shapeId="0" xr:uid="{C13A0384-D97F-46DE-9FE8-FFF5DA0EE187}">
      <text>
        <r>
          <rPr>
            <sz val="9"/>
            <color indexed="81"/>
            <rFont val="MS P ゴシック"/>
            <family val="3"/>
            <charset val="128"/>
          </rPr>
          <t xml:space="preserve">
・団体もしくは組織等が所在する都道府県名を記載して下さい。</t>
        </r>
      </text>
    </comment>
    <comment ref="C25" authorId="0" shapeId="0" xr:uid="{AFE9C9D0-66EF-4B77-9DE9-B6CEBE8C6CBF}">
      <text>
        <r>
          <rPr>
            <sz val="9"/>
            <color indexed="81"/>
            <rFont val="MS P ゴシック"/>
            <family val="3"/>
            <charset val="128"/>
          </rPr>
          <t>・氏名（役職）の形で記載してください。</t>
        </r>
      </text>
    </comment>
    <comment ref="C30" authorId="0" shapeId="0" xr:uid="{E632F17A-1892-4209-B8FE-E786BEE01B72}">
      <text>
        <r>
          <rPr>
            <sz val="9"/>
            <color indexed="81"/>
            <rFont val="MS P ゴシック"/>
            <family val="3"/>
            <charset val="128"/>
          </rPr>
          <t>・事業内容の概要が分かるような名称を設定してください。
　（例：●●市DX計画策定事業、生成AI活用による窓口業務改革　等）
・アドバイザーHPにて派遣事例を公開していますので、参照してください。
　https://www.r-ict-advisor.jp/cases-case-good_practices/good_practices/</t>
        </r>
      </text>
    </comment>
    <comment ref="C31" authorId="1" shapeId="0" xr:uid="{9F46B3F5-A8C2-40EC-9DE7-A6EA75F105B4}">
      <text>
        <r>
          <rPr>
            <sz val="9"/>
            <color indexed="81"/>
            <rFont val="MS P ゴシック"/>
            <family val="3"/>
            <charset val="128"/>
          </rPr>
          <t xml:space="preserve">・過去に本制度で支援を受けた同一の事業であれば、
　「継続事業への支援」を選択してください。
・そうでなければ、「新規事業への支援」を選択してください。
</t>
        </r>
      </text>
    </comment>
    <comment ref="C34" authorId="0" shapeId="0" xr:uid="{C4607750-5EB0-41AE-B4B7-5E704CA3BABF}">
      <text>
        <r>
          <rPr>
            <sz val="9"/>
            <color indexed="81"/>
            <rFont val="MS P ゴシック"/>
            <family val="3"/>
            <charset val="128"/>
          </rPr>
          <t xml:space="preserve">・「●●の発生により◆◆という課題が生じている」というように、
　①背景→②課題の形で記載してください。
</t>
        </r>
      </text>
    </comment>
    <comment ref="C35" authorId="0" shapeId="0" xr:uid="{8A1D7941-32B5-4877-BA54-D7EADA27B82D}">
      <text>
        <r>
          <rPr>
            <sz val="9"/>
            <color indexed="81"/>
            <rFont val="MS P ゴシック"/>
            <family val="3"/>
            <charset val="128"/>
          </rPr>
          <t>・解決したい課題をある程度具体的に記載してください。「DX全般につい
　て」等の抽象的な支援である場合は、修正依頼をする場　合があります。
・また、「派遣申請マニュアル」の＜派遣不可の条件＞に該当しないこと
　を確認してください。</t>
        </r>
      </text>
    </comment>
    <comment ref="C36" authorId="0" shapeId="0" xr:uid="{05C1F804-EAC2-4EAF-8555-A35C9AE89DDA}">
      <text>
        <r>
          <rPr>
            <sz val="9"/>
            <color indexed="81"/>
            <rFont val="MS P ゴシック"/>
            <family val="3"/>
            <charset val="128"/>
          </rPr>
          <t>・「【A】今般の支援による短期的成果」と「【B】支援を受ける事業の最終目標と達成時期」を記載してください。
・特に、最終目標には支援を求める事業がどのように住民の幸せにつながるかを明記するとともに、達成時期を具体的に記載してください。
・記載内容によっては、修正依頼をする場合があります。</t>
        </r>
      </text>
    </comment>
    <comment ref="C40" authorId="0" shapeId="0" xr:uid="{952713A5-EB0F-4042-93BC-5B1F852658EF}">
      <text>
        <r>
          <rPr>
            <sz val="9"/>
            <color indexed="81"/>
            <rFont val="MS P ゴシック"/>
            <family val="3"/>
            <charset val="128"/>
          </rPr>
          <t>・それぞれの対象者の人数のみ（数字のみ）を記載してください
（よい例：１、２　　悪い例：１人、１名、約１０）</t>
        </r>
      </text>
    </comment>
    <comment ref="B46" authorId="0" shapeId="0" xr:uid="{C848A37C-94D6-443F-A254-B252C1264E84}">
      <text>
        <r>
          <rPr>
            <sz val="9"/>
            <color indexed="81"/>
            <rFont val="MS P ゴシック"/>
            <family val="3"/>
            <charset val="128"/>
          </rPr>
          <t>・支援を求める分野を３１分野から選択してください。
・複数分野を選択することも可能ですが、ある程度絞り込んでいただいた方が、
　より効果的な支援につながりやすくなります。</t>
        </r>
      </text>
    </comment>
    <comment ref="C62" authorId="0" shapeId="0" xr:uid="{0641BCD3-A306-41CA-8BEA-06B11DF43B16}">
      <text>
        <r>
          <rPr>
            <sz val="9"/>
            <color indexed="81"/>
            <rFont val="MS P ゴシック"/>
            <family val="3"/>
            <charset val="128"/>
          </rPr>
          <t>・上記に該当しない場合、任意の支援分野を設定して記載
　（例：交通、難視聴対策、業務改革、キャッシュレス　等）</t>
        </r>
      </text>
    </comment>
    <comment ref="C67" authorId="0" shapeId="0" xr:uid="{4E54FB57-FBCE-407B-852D-9938BFE25E13}">
      <text>
        <r>
          <rPr>
            <sz val="9"/>
            <color indexed="81"/>
            <rFont val="MS P ゴシック"/>
            <family val="3"/>
            <charset val="128"/>
          </rPr>
          <t>・該当するものを選択してください。
　詳細は「派遣申請マニュアル」をご覧ください。</t>
        </r>
      </text>
    </comment>
    <comment ref="C77" authorId="0" shapeId="0" xr:uid="{67B00602-F377-4676-9599-600C9F846BB2}">
      <text>
        <r>
          <rPr>
            <sz val="9"/>
            <color indexed="81"/>
            <rFont val="MS P ゴシック"/>
            <family val="3"/>
            <charset val="128"/>
          </rPr>
          <t xml:space="preserve">
・講演依頼の場合を除き、事業内容によって複数人のアドバイザーによる
  チーム派遣を申請することが可能です。
・申請する場合は、各アドバイザーの役割を記載してください。
　（全員を同一の役割として申請することはできません）
・派遣するアドバイザーの指定がある場合は、
　（通常派遣）の第１候補者～第３候補者に記載してください。</t>
        </r>
      </text>
    </comment>
    <comment ref="C82" authorId="0" shapeId="0" xr:uid="{27685B4E-A87C-453C-BE47-20CCE12C00C8}">
      <text>
        <r>
          <rPr>
            <sz val="9"/>
            <color indexed="81"/>
            <rFont val="ＭＳ Ｐゴシック"/>
            <family val="3"/>
            <charset val="128"/>
          </rPr>
          <t>・「調整可」と回答した場合のみ記載してください。
　（例：</t>
        </r>
        <r>
          <rPr>
            <sz val="9"/>
            <color indexed="81"/>
            <rFont val="MS P ゴシック"/>
            <family val="3"/>
            <charset val="128"/>
          </rPr>
          <t>5/11-9/11</t>
        </r>
        <r>
          <rPr>
            <sz val="9"/>
            <color indexed="81"/>
            <rFont val="ＭＳ Ｐゴシック"/>
            <family val="3"/>
            <charset val="128"/>
          </rPr>
          <t>、期間指定なし</t>
        </r>
        <r>
          <rPr>
            <sz val="9"/>
            <color indexed="81"/>
            <rFont val="MS P ゴシック"/>
            <family val="3"/>
            <charset val="128"/>
          </rPr>
          <t xml:space="preserve"> </t>
        </r>
        <r>
          <rPr>
            <sz val="9"/>
            <color indexed="81"/>
            <rFont val="ＭＳ Ｐゴシック"/>
            <family val="3"/>
            <charset val="128"/>
          </rPr>
          <t>等）</t>
        </r>
      </text>
    </comment>
    <comment ref="B85" authorId="0" shapeId="0" xr:uid="{8C66B847-B3A4-4D36-A7C5-AC428D7602D7}">
      <text>
        <r>
          <rPr>
            <sz val="9"/>
            <color indexed="81"/>
            <rFont val="MS P ゴシック"/>
            <family val="3"/>
            <charset val="128"/>
          </rPr>
          <t>・１回の派遣申請につき、アドバイザー一人あたりの支援時間数の上限は、
　現地派遣・オンライン会議の合計で21時間以内、１日につき７時間以内で
　す。支援時間数の計算は、（現地派遣日数×７時間）＋（オンライン会議
　の合計支援時間）にて算出します。
・詳細については、「派遣申請マニュアル」をご確認ください。</t>
        </r>
      </text>
    </comment>
    <comment ref="C100" authorId="0" shapeId="0" xr:uid="{9FA00422-FF58-47EF-BD2C-C831B4EC9D69}">
      <text>
        <r>
          <rPr>
            <sz val="9"/>
            <color indexed="81"/>
            <rFont val="MS P ゴシック"/>
            <family val="3"/>
            <charset val="128"/>
          </rPr>
          <t xml:space="preserve">
・もっとも当てはまるものを１つ選択してください。</t>
        </r>
      </text>
    </comment>
    <comment ref="C101" authorId="0" shapeId="0" xr:uid="{726D4A0B-F19A-4E81-ADC6-5ED0EC507AF8}">
      <text>
        <r>
          <rPr>
            <sz val="9"/>
            <color indexed="81"/>
            <rFont val="MS P ゴシック"/>
            <family val="3"/>
            <charset val="128"/>
          </rPr>
          <t xml:space="preserve">
・本制度のさらなる充実のため、総務省職員が同席させていただくことがあります。なお、「可」と回答いただいた事例のすべてに同席させていただくわけではありません。また、本設問の回答を理由として申請が不採択となること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田中 悠也(TANAKA Yuya)</author>
    <author>D_810</author>
  </authors>
  <commentList>
    <comment ref="C14" authorId="0" shapeId="0" xr:uid="{11ECB76A-3F83-40FD-BBD3-E392411C001A}">
      <text>
        <r>
          <rPr>
            <sz val="9"/>
            <color indexed="81"/>
            <rFont val="MS P ゴシック"/>
            <family val="3"/>
            <charset val="128"/>
          </rPr>
          <t>○都道府県や市区町村の場合
・地方公共団体名のみを記載してください。
　（例：東京都、千代田区、調布市、千葉市中央区、檜原村　等）
・●●郡■■村　や　●●町役場のように、「郡」や「役場」等は
　記載しないでください。
○その他組織・団体の場合
・派遣申請マニュアルをご覧ください。</t>
        </r>
      </text>
    </comment>
    <comment ref="C15" authorId="0" shapeId="0" xr:uid="{E5DCA3CF-5368-4894-89E5-5823C5118CCB}">
      <text>
        <r>
          <rPr>
            <sz val="9"/>
            <color indexed="81"/>
            <rFont val="MS P ゴシック"/>
            <family val="3"/>
            <charset val="128"/>
          </rPr>
          <t xml:space="preserve">・以下をご確認いただいたうえで、プルダウンから所管する総合通信局所を選択してください。
https://www.tele.soumu.go.jp/j/sys/fees/other/commtab1/
</t>
        </r>
      </text>
    </comment>
    <comment ref="C16" authorId="0" shapeId="0" xr:uid="{9BE0F965-9262-4986-B1E8-8639503BA3CF}">
      <text>
        <r>
          <rPr>
            <sz val="9"/>
            <color indexed="81"/>
            <rFont val="MS P ゴシック"/>
            <family val="3"/>
            <charset val="128"/>
          </rPr>
          <t xml:space="preserve">
・団体もしくは組織等が所在する都道府県名を記載して下さい。</t>
        </r>
      </text>
    </comment>
    <comment ref="C25" authorId="0" shapeId="0" xr:uid="{C02B7062-7669-4996-952A-A595E15CA75A}">
      <text>
        <r>
          <rPr>
            <sz val="9"/>
            <color indexed="81"/>
            <rFont val="MS P ゴシック"/>
            <family val="3"/>
            <charset val="128"/>
          </rPr>
          <t>・氏名（役職）の形で記載してください。</t>
        </r>
      </text>
    </comment>
    <comment ref="C30" authorId="0" shapeId="0" xr:uid="{BCF52B1A-9079-4BF9-B28F-FF25DCA98B03}">
      <text>
        <r>
          <rPr>
            <sz val="9"/>
            <color indexed="81"/>
            <rFont val="MS P ゴシック"/>
            <family val="3"/>
            <charset val="128"/>
          </rPr>
          <t>・事業内容の概要が分かるような名称を設定してください。
　（例：●●市DX計画策定事業、生成AI活用による窓口業務改革　等）
・アドバイザーHPにて派遣事例を公開していますので、参照してください。
　https://www.r-ict-advisor.jp/cases-case-good_practices/good_practices/</t>
        </r>
      </text>
    </comment>
    <comment ref="C31" authorId="1" shapeId="0" xr:uid="{245310A5-88FA-4CE0-BACB-A4A77278EFD9}">
      <text>
        <r>
          <rPr>
            <sz val="9"/>
            <color indexed="81"/>
            <rFont val="MS P ゴシック"/>
            <family val="3"/>
            <charset val="128"/>
          </rPr>
          <t xml:space="preserve">・過去に本制度で支援を受けた同一の事業であれば、
　「継続事業への支援」を選択してください。
・そうでなければ、「新規事業への支援」を選択してください。
</t>
        </r>
      </text>
    </comment>
    <comment ref="C34" authorId="0" shapeId="0" xr:uid="{A4711BF7-7BD9-46C0-84F4-B88E5A6BFB3E}">
      <text>
        <r>
          <rPr>
            <sz val="9"/>
            <color indexed="81"/>
            <rFont val="MS P ゴシック"/>
            <family val="3"/>
            <charset val="128"/>
          </rPr>
          <t xml:space="preserve">・「●●の発生により◆◆という課題が生じている」というように、
　①背景→②課題の形で記載してください。
</t>
        </r>
      </text>
    </comment>
    <comment ref="C35" authorId="0" shapeId="0" xr:uid="{0B255AD4-65D2-459A-ACA1-721C56EB8189}">
      <text>
        <r>
          <rPr>
            <sz val="9"/>
            <color indexed="81"/>
            <rFont val="MS P ゴシック"/>
            <family val="3"/>
            <charset val="128"/>
          </rPr>
          <t>・解決したい課題をある程度具体的に記載してください。「DX全般につい
　て」等の抽象的な支援である場合は、修正依頼をする場　合があります。
・また、「派遣申請マニュアル」の＜派遣不可の条件＞に該当しないこと
　を確認してください。</t>
        </r>
      </text>
    </comment>
    <comment ref="C36" authorId="0" shapeId="0" xr:uid="{0F17235E-EA18-408F-BDE1-B4B06AF732E5}">
      <text>
        <r>
          <rPr>
            <sz val="9"/>
            <color indexed="81"/>
            <rFont val="MS P ゴシック"/>
            <family val="3"/>
            <charset val="128"/>
          </rPr>
          <t>・「【A】今般の支援による短期的成果」と「【B】支援を受ける事業の最終目標と達成時期」を記載してください。
・特に、最終目標には支援を求める事業がどのように住民の幸せにつながるかを明記するとともに、達成時期を具体的に記載してください。
・記載内容によっては、修正依頼をする場合があります。</t>
        </r>
      </text>
    </comment>
    <comment ref="C40" authorId="0" shapeId="0" xr:uid="{3822C9C5-99AF-4CEC-8FB2-A3D8CFCBF248}">
      <text>
        <r>
          <rPr>
            <sz val="9"/>
            <color indexed="81"/>
            <rFont val="MS P ゴシック"/>
            <family val="3"/>
            <charset val="128"/>
          </rPr>
          <t>・それぞれの対象者の人数のみ（数字のみ）を記載してください
（よい例：１、２　　悪い例：１人、１名、約１０）</t>
        </r>
      </text>
    </comment>
    <comment ref="B46" authorId="0" shapeId="0" xr:uid="{FCD644D5-CD51-40AE-BFEE-B8FA848D119F}">
      <text>
        <r>
          <rPr>
            <sz val="9"/>
            <color indexed="81"/>
            <rFont val="MS P ゴシック"/>
            <family val="3"/>
            <charset val="128"/>
          </rPr>
          <t>・支援を求める分野を３１分野から選択してください。
・複数分野を選択することも可能ですが、ある程度絞り込んでいただいた方が、
　より効果的な支援につながりやすくなります。</t>
        </r>
      </text>
    </comment>
    <comment ref="C62" authorId="0" shapeId="0" xr:uid="{BBE67FB3-6AB2-487E-9A60-A8BDA05E5A6C}">
      <text>
        <r>
          <rPr>
            <sz val="9"/>
            <color indexed="81"/>
            <rFont val="MS P ゴシック"/>
            <family val="3"/>
            <charset val="128"/>
          </rPr>
          <t>・上記に該当しない場合、任意の支援分野を設定して記載
　（例：交通、難視聴対策、業務改革、キャッシュレス　等）</t>
        </r>
      </text>
    </comment>
    <comment ref="C67" authorId="0" shapeId="0" xr:uid="{97A06CD3-3929-4B2C-90EF-2B3698D7DD04}">
      <text>
        <r>
          <rPr>
            <sz val="9"/>
            <color indexed="81"/>
            <rFont val="MS P ゴシック"/>
            <family val="3"/>
            <charset val="128"/>
          </rPr>
          <t>・該当するものを選択してください。
　詳細は「派遣申請マニュアル」をご覧ください。</t>
        </r>
      </text>
    </comment>
    <comment ref="C77" authorId="0" shapeId="0" xr:uid="{367C6F41-9EA3-4850-9AA5-82A73A97CE24}">
      <text>
        <r>
          <rPr>
            <sz val="9"/>
            <color indexed="81"/>
            <rFont val="MS P ゴシック"/>
            <family val="3"/>
            <charset val="128"/>
          </rPr>
          <t xml:space="preserve">
・講演依頼の場合を除き、事業内容によって複数人のアドバイザーによる
  チーム派遣を申請することが可能です。
・申請する場合は、各アドバイザーの役割を記載してください。
　（全員を同一の役割として申請することはできません）
・派遣するアドバイザーの指定がある場合は、
　（通常派遣）の第１候補者～第３候補者に記載してください。</t>
        </r>
      </text>
    </comment>
    <comment ref="C82" authorId="0" shapeId="0" xr:uid="{F9830144-9A2A-4299-A08E-491C5A896FEC}">
      <text>
        <r>
          <rPr>
            <sz val="9"/>
            <color indexed="81"/>
            <rFont val="MS P ゴシック"/>
            <family val="3"/>
            <charset val="128"/>
          </rPr>
          <t>・「調整可」と回答した場合のみ記載してください。
　（例：5/11-9/11、期間指定なし 等）</t>
        </r>
      </text>
    </comment>
    <comment ref="B85" authorId="0" shapeId="0" xr:uid="{E80D7589-D7B7-4CA6-847C-777A28329156}">
      <text>
        <r>
          <rPr>
            <sz val="9"/>
            <color indexed="81"/>
            <rFont val="MS P ゴシック"/>
            <family val="3"/>
            <charset val="128"/>
          </rPr>
          <t>・１回の派遣申請につき、アドバイザー一人あたりの支援時間数の上限は、
　現地派遣・オンライン会議の合計で21時間以内、１日につき７時間以内で
　す。支援時間数の計算は、（現地派遣日数×７時間）＋（オンライン会議
　の合計支援時間）にて算出します。
・詳細については、「派遣申請マニュアル」をご確認ください。</t>
        </r>
      </text>
    </comment>
    <comment ref="C100" authorId="0" shapeId="0" xr:uid="{DE8397AF-C24A-4D53-B654-C2F233D1F74D}">
      <text>
        <r>
          <rPr>
            <sz val="9"/>
            <color indexed="81"/>
            <rFont val="MS P ゴシック"/>
            <family val="3"/>
            <charset val="128"/>
          </rPr>
          <t xml:space="preserve">
・もっとも当てはまるものを１つ選択してください。</t>
        </r>
      </text>
    </comment>
    <comment ref="C101" authorId="0" shapeId="0" xr:uid="{119978D2-BC8E-4690-A695-62855A6F5426}">
      <text>
        <r>
          <rPr>
            <sz val="9"/>
            <color indexed="81"/>
            <rFont val="MS P ゴシック"/>
            <family val="3"/>
            <charset val="128"/>
          </rPr>
          <t xml:space="preserve">
・本制度のさらなる充実のため、総務省職員が同席させていただくことがあります。なお、「可」と回答いただいた事例のすべてに同席させていただくわけではありません。また、本設問の回答を理由として申請が不採択となること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D_810</author>
  </authors>
  <commentList>
    <comment ref="F18" authorId="0" shapeId="0" xr:uid="{BEDE12CA-E88F-4C1F-8266-8698C84B3518}">
      <text>
        <r>
          <rPr>
            <sz val="9"/>
            <color indexed="81"/>
            <rFont val="MS P ゴシック"/>
            <family val="3"/>
            <charset val="128"/>
          </rPr>
          <t>本箇所については、報告者ご自身で入力してください</t>
        </r>
        <r>
          <rPr>
            <b/>
            <sz val="9"/>
            <color indexed="81"/>
            <rFont val="MS P ゴシック"/>
            <family val="3"/>
            <charset val="128"/>
          </rPr>
          <t>。</t>
        </r>
        <r>
          <rPr>
            <sz val="9"/>
            <color indexed="81"/>
            <rFont val="MS P ゴシック"/>
            <family val="3"/>
            <charset val="128"/>
          </rPr>
          <t xml:space="preserve">
</t>
        </r>
      </text>
    </comment>
    <comment ref="C60" authorId="0" shapeId="0" xr:uid="{419A613C-E1BC-49EB-83F9-1E005BD4E7D4}">
      <text>
        <r>
          <rPr>
            <sz val="9"/>
            <color indexed="81"/>
            <rFont val="MS P ゴシック"/>
            <family val="3"/>
            <charset val="128"/>
          </rPr>
          <t>チーム派遣の場合は、「佐藤氏には、●●について助言いただいた。鈴木氏には、■■の観点から指導いただいた。
田中氏には、▲▲という提案をいただいた。」というような形で、
それぞれのアドバイザーからどのような支援を受けたのか記載してください</t>
        </r>
        <r>
          <rPr>
            <b/>
            <sz val="9"/>
            <color indexed="81"/>
            <rFont val="MS P ゴシック"/>
            <family val="3"/>
            <charset val="128"/>
          </rPr>
          <t xml:space="preserve">
</t>
        </r>
      </text>
    </comment>
    <comment ref="C150" authorId="0" shapeId="0" xr:uid="{15584255-C9DA-468C-A20B-9914BE9568E0}">
      <text>
        <r>
          <rPr>
            <sz val="9"/>
            <color indexed="81"/>
            <rFont val="MS P ゴシック"/>
            <family val="3"/>
            <charset val="128"/>
          </rPr>
          <t>チーム派遣の場合は、「佐藤氏には、●●について助言いただいた。鈴木氏には、■■の観点から指導いただいた。
田中氏には、▲▲という提案をいただいた。」というような形で、
それぞれのアドバイザーからどのような支援を受けたのか記載してください</t>
        </r>
        <r>
          <rPr>
            <b/>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D_810</author>
  </authors>
  <commentList>
    <comment ref="F18" authorId="0" shapeId="0" xr:uid="{079AEA1A-10ED-4FDD-BC2F-DA0AF3853A92}">
      <text>
        <r>
          <rPr>
            <sz val="9"/>
            <color indexed="81"/>
            <rFont val="MS P ゴシック"/>
            <family val="3"/>
            <charset val="128"/>
          </rPr>
          <t xml:space="preserve">本箇所については、報告者ご自身で入力してください。
</t>
        </r>
      </text>
    </comment>
    <comment ref="C60" authorId="0" shapeId="0" xr:uid="{CF8471A9-7178-42F9-B288-98F31F82A304}">
      <text>
        <r>
          <rPr>
            <sz val="9"/>
            <color indexed="81"/>
            <rFont val="MS P ゴシック"/>
            <family val="3"/>
            <charset val="128"/>
          </rPr>
          <t>チーム派遣の場合は、「佐藤氏には、●●について助言いただいた。鈴木氏には、■■の観点から指導いただいた。
田中氏には、▲▲という提案をいただいた。」というような形で、
それぞれのアドバイザーからどのような支援を受けたのか記載してください</t>
        </r>
      </text>
    </comment>
    <comment ref="C150" authorId="0" shapeId="0" xr:uid="{17E71E9A-9EC2-404F-BE7E-7BE25EB9F04A}">
      <text>
        <r>
          <rPr>
            <sz val="9"/>
            <color indexed="81"/>
            <rFont val="MS P ゴシック"/>
            <family val="3"/>
            <charset val="128"/>
          </rPr>
          <t>チーム派遣の場合は、「佐藤氏には、●●について助言いただいた。鈴木氏には、■■の観点から指導いただいた。
田中氏には、▲▲という提案をいただいた。」というような形で、
それぞれのアドバイザーからどのような支援を受けたのか記載してください</t>
        </r>
      </text>
    </comment>
  </commentList>
</comments>
</file>

<file path=xl/sharedStrings.xml><?xml version="1.0" encoding="utf-8"?>
<sst xmlns="http://schemas.openxmlformats.org/spreadsheetml/2006/main" count="17792" uniqueCount="6866">
  <si>
    <t>区分</t>
    <rPh sb="0" eb="2">
      <t>クブン</t>
    </rPh>
    <phoneticPr fontId="6"/>
  </si>
  <si>
    <t>総通局等</t>
    <rPh sb="0" eb="2">
      <t>ソウツウ</t>
    </rPh>
    <rPh sb="2" eb="3">
      <t>キョク</t>
    </rPh>
    <rPh sb="3" eb="4">
      <t>ナド</t>
    </rPh>
    <phoneticPr fontId="6"/>
  </si>
  <si>
    <t>管区</t>
    <rPh sb="0" eb="2">
      <t>カンク</t>
    </rPh>
    <phoneticPr fontId="6"/>
  </si>
  <si>
    <t>県</t>
    <rPh sb="0" eb="1">
      <t>ケン</t>
    </rPh>
    <phoneticPr fontId="6"/>
  </si>
  <si>
    <t>都道府県</t>
    <rPh sb="0" eb="4">
      <t>トドウフケン</t>
    </rPh>
    <phoneticPr fontId="6"/>
  </si>
  <si>
    <t>市区町村</t>
    <rPh sb="0" eb="2">
      <t>シク</t>
    </rPh>
    <rPh sb="2" eb="4">
      <t>チョウソン</t>
    </rPh>
    <phoneticPr fontId="6"/>
  </si>
  <si>
    <t>コード</t>
  </si>
  <si>
    <t>国の機関</t>
    <rPh sb="0" eb="1">
      <t>クニ</t>
    </rPh>
    <rPh sb="2" eb="4">
      <t>キカン</t>
    </rPh>
    <phoneticPr fontId="6"/>
  </si>
  <si>
    <t>国</t>
    <rPh sb="0" eb="1">
      <t>クニ</t>
    </rPh>
    <phoneticPr fontId="6"/>
  </si>
  <si>
    <t>北海道総合通信局</t>
    <rPh sb="0" eb="3">
      <t>ホッカイドウ</t>
    </rPh>
    <rPh sb="3" eb="5">
      <t>ソウゴウ</t>
    </rPh>
    <rPh sb="5" eb="8">
      <t>ツウシンキョク</t>
    </rPh>
    <phoneticPr fontId="6"/>
  </si>
  <si>
    <t>北</t>
    <rPh sb="0" eb="1">
      <t>キタ</t>
    </rPh>
    <phoneticPr fontId="6"/>
  </si>
  <si>
    <t>北海道</t>
  </si>
  <si>
    <t>010006</t>
  </si>
  <si>
    <t>東北総合通信局</t>
    <rPh sb="0" eb="2">
      <t>トウホク</t>
    </rPh>
    <rPh sb="2" eb="4">
      <t>ソウゴウ</t>
    </rPh>
    <rPh sb="4" eb="7">
      <t>ツウシンキョク</t>
    </rPh>
    <phoneticPr fontId="6"/>
  </si>
  <si>
    <t>東</t>
    <rPh sb="0" eb="1">
      <t>ヒガシ</t>
    </rPh>
    <phoneticPr fontId="6"/>
  </si>
  <si>
    <t>札幌市</t>
  </si>
  <si>
    <t>011002</t>
  </si>
  <si>
    <t>市区町村</t>
  </si>
  <si>
    <t>市</t>
    <rPh sb="0" eb="1">
      <t>シ</t>
    </rPh>
    <phoneticPr fontId="6"/>
  </si>
  <si>
    <t>関東総合通信局</t>
    <rPh sb="0" eb="2">
      <t>カントウ</t>
    </rPh>
    <rPh sb="2" eb="4">
      <t>ソウゴウ</t>
    </rPh>
    <rPh sb="4" eb="7">
      <t>ツウシンキョク</t>
    </rPh>
    <phoneticPr fontId="6"/>
  </si>
  <si>
    <t>関</t>
    <rPh sb="0" eb="1">
      <t>セキ</t>
    </rPh>
    <phoneticPr fontId="6"/>
  </si>
  <si>
    <t>青森県</t>
    <rPh sb="0" eb="3">
      <t>アオモリケン</t>
    </rPh>
    <phoneticPr fontId="6"/>
  </si>
  <si>
    <t>函館市</t>
  </si>
  <si>
    <t>012025</t>
  </si>
  <si>
    <t>一部事務組合・広域連合・財産区</t>
    <phoneticPr fontId="6"/>
  </si>
  <si>
    <t>合</t>
    <rPh sb="0" eb="1">
      <t>ア</t>
    </rPh>
    <phoneticPr fontId="6"/>
  </si>
  <si>
    <t>信越総合通信局</t>
    <rPh sb="0" eb="2">
      <t>シンエツ</t>
    </rPh>
    <rPh sb="2" eb="4">
      <t>ソウゴウ</t>
    </rPh>
    <rPh sb="4" eb="7">
      <t>ツウシンキョク</t>
    </rPh>
    <phoneticPr fontId="6"/>
  </si>
  <si>
    <t>信</t>
    <rPh sb="0" eb="1">
      <t>シン</t>
    </rPh>
    <phoneticPr fontId="6"/>
  </si>
  <si>
    <t>岩手県</t>
  </si>
  <si>
    <t>小樽市</t>
  </si>
  <si>
    <t>012033</t>
  </si>
  <si>
    <t>協議会</t>
    <rPh sb="0" eb="3">
      <t>キョウギカイ</t>
    </rPh>
    <phoneticPr fontId="6"/>
  </si>
  <si>
    <t>協</t>
    <rPh sb="0" eb="1">
      <t>キョウ</t>
    </rPh>
    <phoneticPr fontId="6"/>
  </si>
  <si>
    <t>北陸総合通信局</t>
    <rPh sb="0" eb="2">
      <t>ホクリク</t>
    </rPh>
    <rPh sb="2" eb="4">
      <t>ソウゴウ</t>
    </rPh>
    <rPh sb="4" eb="7">
      <t>ツウシンキョク</t>
    </rPh>
    <phoneticPr fontId="6"/>
  </si>
  <si>
    <t>陸</t>
    <rPh sb="0" eb="1">
      <t>リク</t>
    </rPh>
    <phoneticPr fontId="6"/>
  </si>
  <si>
    <t>宮城県</t>
  </si>
  <si>
    <t>旭川市</t>
  </si>
  <si>
    <t>012041</t>
  </si>
  <si>
    <t>NPO・商工会・大学等</t>
    <rPh sb="4" eb="7">
      <t>ショウコウカイ</t>
    </rPh>
    <rPh sb="8" eb="10">
      <t>ダイガク</t>
    </rPh>
    <rPh sb="10" eb="11">
      <t>ナド</t>
    </rPh>
    <phoneticPr fontId="6"/>
  </si>
  <si>
    <t>N</t>
  </si>
  <si>
    <t>東海総合通信局</t>
    <rPh sb="0" eb="2">
      <t>トウカイ</t>
    </rPh>
    <rPh sb="2" eb="4">
      <t>ソウゴウ</t>
    </rPh>
    <rPh sb="4" eb="7">
      <t>ツウシンキョク</t>
    </rPh>
    <phoneticPr fontId="6"/>
  </si>
  <si>
    <t>海</t>
    <rPh sb="0" eb="1">
      <t>ウミ</t>
    </rPh>
    <phoneticPr fontId="6"/>
  </si>
  <si>
    <t>秋田県</t>
  </si>
  <si>
    <t>室蘭市</t>
  </si>
  <si>
    <t>012050</t>
  </si>
  <si>
    <t>地場企業等</t>
    <rPh sb="0" eb="2">
      <t>ジバ</t>
    </rPh>
    <rPh sb="2" eb="4">
      <t>キギョウ</t>
    </rPh>
    <rPh sb="4" eb="5">
      <t>トウ</t>
    </rPh>
    <phoneticPr fontId="6"/>
  </si>
  <si>
    <t>地</t>
    <rPh sb="0" eb="1">
      <t>チ</t>
    </rPh>
    <phoneticPr fontId="6"/>
  </si>
  <si>
    <t>近畿総合通信局</t>
    <rPh sb="0" eb="2">
      <t>キンキ</t>
    </rPh>
    <rPh sb="2" eb="4">
      <t>ソウゴウ</t>
    </rPh>
    <rPh sb="4" eb="7">
      <t>ツウシンキョク</t>
    </rPh>
    <phoneticPr fontId="6"/>
  </si>
  <si>
    <t>近</t>
    <rPh sb="0" eb="1">
      <t>キン</t>
    </rPh>
    <phoneticPr fontId="6"/>
  </si>
  <si>
    <t>山形県</t>
  </si>
  <si>
    <t>釧路市</t>
  </si>
  <si>
    <t>012068</t>
  </si>
  <si>
    <t>中国総合通信局</t>
    <rPh sb="0" eb="2">
      <t>チュウゴク</t>
    </rPh>
    <rPh sb="2" eb="4">
      <t>ソウゴウ</t>
    </rPh>
    <rPh sb="4" eb="7">
      <t>ツウシンキョク</t>
    </rPh>
    <phoneticPr fontId="6"/>
  </si>
  <si>
    <t>中</t>
    <rPh sb="0" eb="1">
      <t>チュウ</t>
    </rPh>
    <phoneticPr fontId="6"/>
  </si>
  <si>
    <t>福島県</t>
  </si>
  <si>
    <t>帯広市</t>
  </si>
  <si>
    <t>012076</t>
  </si>
  <si>
    <t>○</t>
  </si>
  <si>
    <t>四国総合通信局</t>
    <rPh sb="0" eb="2">
      <t>シコク</t>
    </rPh>
    <rPh sb="2" eb="4">
      <t>ソウゴウ</t>
    </rPh>
    <rPh sb="4" eb="7">
      <t>ツウシンキョク</t>
    </rPh>
    <phoneticPr fontId="6"/>
  </si>
  <si>
    <t>四</t>
    <rPh sb="0" eb="1">
      <t>ヨン</t>
    </rPh>
    <phoneticPr fontId="6"/>
  </si>
  <si>
    <t>北見市</t>
  </si>
  <si>
    <t>012084</t>
  </si>
  <si>
    <t>下記アドバイザーと、事前打ち合わせ済</t>
    <rPh sb="0" eb="2">
      <t>カキ</t>
    </rPh>
    <rPh sb="10" eb="12">
      <t>ジゼン</t>
    </rPh>
    <rPh sb="12" eb="13">
      <t>ウ</t>
    </rPh>
    <rPh sb="14" eb="15">
      <t>ア</t>
    </rPh>
    <rPh sb="17" eb="18">
      <t>ズミ</t>
    </rPh>
    <phoneticPr fontId="6"/>
  </si>
  <si>
    <t>指名</t>
    <rPh sb="0" eb="2">
      <t>シメイ</t>
    </rPh>
    <phoneticPr fontId="6"/>
  </si>
  <si>
    <t>九州総合通信局</t>
    <rPh sb="0" eb="2">
      <t>キュウシュウ</t>
    </rPh>
    <rPh sb="2" eb="4">
      <t>ソウゴウ</t>
    </rPh>
    <rPh sb="4" eb="7">
      <t>ツウシンキョク</t>
    </rPh>
    <phoneticPr fontId="6"/>
  </si>
  <si>
    <t>九</t>
    <rPh sb="0" eb="1">
      <t>キュウ</t>
    </rPh>
    <phoneticPr fontId="6"/>
  </si>
  <si>
    <t>茨城県</t>
  </si>
  <si>
    <t>夕張市</t>
  </si>
  <si>
    <t>012092</t>
  </si>
  <si>
    <t>下記アドバイザーを希望するが、事前打合せ無し</t>
    <rPh sb="0" eb="2">
      <t>カキ</t>
    </rPh>
    <rPh sb="9" eb="11">
      <t>キボウ</t>
    </rPh>
    <rPh sb="15" eb="17">
      <t>ジゼン</t>
    </rPh>
    <rPh sb="17" eb="19">
      <t>ウチアワ</t>
    </rPh>
    <rPh sb="20" eb="21">
      <t>ナ</t>
    </rPh>
    <phoneticPr fontId="6"/>
  </si>
  <si>
    <t>希望</t>
    <rPh sb="0" eb="2">
      <t>キボウ</t>
    </rPh>
    <phoneticPr fontId="6"/>
  </si>
  <si>
    <t>沖縄総合通信事務所</t>
    <rPh sb="0" eb="2">
      <t>オキナワ</t>
    </rPh>
    <rPh sb="2" eb="4">
      <t>ソウゴウ</t>
    </rPh>
    <rPh sb="4" eb="6">
      <t>ツウシン</t>
    </rPh>
    <rPh sb="6" eb="8">
      <t>ジム</t>
    </rPh>
    <rPh sb="8" eb="9">
      <t>ショ</t>
    </rPh>
    <phoneticPr fontId="6"/>
  </si>
  <si>
    <t>沖</t>
    <rPh sb="0" eb="1">
      <t>オキ</t>
    </rPh>
    <phoneticPr fontId="6"/>
  </si>
  <si>
    <t>栃木県</t>
  </si>
  <si>
    <t>岩見沢市</t>
  </si>
  <si>
    <t>012106</t>
  </si>
  <si>
    <t>事務局に一任する</t>
    <rPh sb="0" eb="3">
      <t>ジムキョク</t>
    </rPh>
    <rPh sb="4" eb="6">
      <t>イチニン</t>
    </rPh>
    <phoneticPr fontId="6"/>
  </si>
  <si>
    <t>一任</t>
    <rPh sb="0" eb="2">
      <t>イチニン</t>
    </rPh>
    <phoneticPr fontId="6"/>
  </si>
  <si>
    <t>群馬県</t>
  </si>
  <si>
    <t>網走市</t>
  </si>
  <si>
    <t>012114</t>
  </si>
  <si>
    <t>埼玉県</t>
  </si>
  <si>
    <t>留萌市</t>
  </si>
  <si>
    <t>012122</t>
  </si>
  <si>
    <t>有</t>
    <rPh sb="0" eb="1">
      <t>アリ</t>
    </rPh>
    <phoneticPr fontId="6"/>
  </si>
  <si>
    <t>その他</t>
    <rPh sb="2" eb="3">
      <t>タ</t>
    </rPh>
    <phoneticPr fontId="6"/>
  </si>
  <si>
    <t>千葉県</t>
  </si>
  <si>
    <t>苫小牧市</t>
  </si>
  <si>
    <t>012131</t>
  </si>
  <si>
    <t>無</t>
    <rPh sb="0" eb="1">
      <t>ナシ</t>
    </rPh>
    <phoneticPr fontId="6"/>
  </si>
  <si>
    <t>東京都</t>
  </si>
  <si>
    <t>稚内市</t>
  </si>
  <si>
    <t>012149</t>
  </si>
  <si>
    <t>神奈川県</t>
  </si>
  <si>
    <t>美唄市</t>
  </si>
  <si>
    <t>012157</t>
  </si>
  <si>
    <t>継続事業への支援</t>
    <rPh sb="0" eb="2">
      <t>ケイゾク</t>
    </rPh>
    <rPh sb="2" eb="4">
      <t>ジギョウ</t>
    </rPh>
    <rPh sb="6" eb="8">
      <t>シエン</t>
    </rPh>
    <phoneticPr fontId="6"/>
  </si>
  <si>
    <t>継続</t>
    <rPh sb="0" eb="2">
      <t>ケイゾク</t>
    </rPh>
    <phoneticPr fontId="6"/>
  </si>
  <si>
    <t>山梨県</t>
  </si>
  <si>
    <t>芦別市</t>
  </si>
  <si>
    <t>012165</t>
  </si>
  <si>
    <t>新規事業への支援</t>
    <rPh sb="0" eb="2">
      <t>シンキ</t>
    </rPh>
    <rPh sb="2" eb="4">
      <t>ジギョウ</t>
    </rPh>
    <rPh sb="6" eb="8">
      <t>シエン</t>
    </rPh>
    <phoneticPr fontId="6"/>
  </si>
  <si>
    <t>新規</t>
    <rPh sb="0" eb="2">
      <t>シンキ</t>
    </rPh>
    <phoneticPr fontId="6"/>
  </si>
  <si>
    <t>江別市</t>
  </si>
  <si>
    <t>012173</t>
  </si>
  <si>
    <t>新潟県</t>
  </si>
  <si>
    <t>赤平市</t>
  </si>
  <si>
    <t>012181</t>
  </si>
  <si>
    <t>長野県</t>
  </si>
  <si>
    <t>紋別市</t>
  </si>
  <si>
    <t>012190</t>
  </si>
  <si>
    <t>士別市</t>
  </si>
  <si>
    <t>012203</t>
  </si>
  <si>
    <t>富山県</t>
  </si>
  <si>
    <t>名寄市</t>
  </si>
  <si>
    <t>012211</t>
  </si>
  <si>
    <t>①</t>
  </si>
  <si>
    <t>石川県</t>
  </si>
  <si>
    <t>三笠市</t>
  </si>
  <si>
    <t>012220</t>
  </si>
  <si>
    <t>②</t>
  </si>
  <si>
    <t>福井県</t>
  </si>
  <si>
    <t>根室市</t>
  </si>
  <si>
    <t>012238</t>
  </si>
  <si>
    <t>③</t>
  </si>
  <si>
    <t>千歳市</t>
  </si>
  <si>
    <t>012246</t>
  </si>
  <si>
    <t>④</t>
  </si>
  <si>
    <t>岐阜県</t>
  </si>
  <si>
    <t>滝川市</t>
  </si>
  <si>
    <t>012254</t>
  </si>
  <si>
    <t>⑤</t>
  </si>
  <si>
    <t>静岡県</t>
  </si>
  <si>
    <t>砂川市</t>
  </si>
  <si>
    <t>012262</t>
  </si>
  <si>
    <t>⑥</t>
  </si>
  <si>
    <t>愛知県</t>
  </si>
  <si>
    <t>歌志内市</t>
  </si>
  <si>
    <t>012271</t>
  </si>
  <si>
    <t>⑦</t>
  </si>
  <si>
    <t>三重県</t>
  </si>
  <si>
    <t>深川市</t>
  </si>
  <si>
    <t>012289</t>
  </si>
  <si>
    <t>⑧</t>
  </si>
  <si>
    <t>富良野市</t>
  </si>
  <si>
    <t>012297</t>
  </si>
  <si>
    <t>近</t>
    <rPh sb="0" eb="1">
      <t>コン</t>
    </rPh>
    <phoneticPr fontId="6"/>
  </si>
  <si>
    <t>滋賀県</t>
  </si>
  <si>
    <t>登別市</t>
  </si>
  <si>
    <t>012301</t>
  </si>
  <si>
    <t>京都府</t>
  </si>
  <si>
    <t>恵庭市</t>
  </si>
  <si>
    <t>012319</t>
  </si>
  <si>
    <t>①過去に活用した実績から</t>
    <rPh sb="1" eb="3">
      <t>カコ</t>
    </rPh>
    <rPh sb="4" eb="6">
      <t>カツヨウ</t>
    </rPh>
    <rPh sb="8" eb="10">
      <t>ジッセキ</t>
    </rPh>
    <phoneticPr fontId="4"/>
  </si>
  <si>
    <t>大阪府</t>
  </si>
  <si>
    <t>伊達市</t>
  </si>
  <si>
    <t>012335</t>
  </si>
  <si>
    <t>②地域情報化アドバイザーからの紹介で</t>
    <rPh sb="1" eb="3">
      <t>チイキ</t>
    </rPh>
    <rPh sb="3" eb="6">
      <t>ジョウホウカ</t>
    </rPh>
    <rPh sb="15" eb="17">
      <t>ショウカイ</t>
    </rPh>
    <phoneticPr fontId="4"/>
  </si>
  <si>
    <t>兵庫県</t>
  </si>
  <si>
    <t>北広島市</t>
  </si>
  <si>
    <t>012343</t>
  </si>
  <si>
    <t>③総務省地方総合通信局からの紹介で</t>
  </si>
  <si>
    <t>奈良県</t>
  </si>
  <si>
    <t>石狩市</t>
  </si>
  <si>
    <t>012351</t>
  </si>
  <si>
    <t>④他の自治体からの紹介で</t>
  </si>
  <si>
    <t>和歌山県</t>
  </si>
  <si>
    <t>北斗市</t>
  </si>
  <si>
    <t>012360</t>
  </si>
  <si>
    <t>⑤制度紹介のパンフレットを見て</t>
    <rPh sb="1" eb="3">
      <t>セイド</t>
    </rPh>
    <rPh sb="3" eb="5">
      <t>ショウカイ</t>
    </rPh>
    <rPh sb="13" eb="14">
      <t>ミ</t>
    </rPh>
    <phoneticPr fontId="4"/>
  </si>
  <si>
    <t>当別町</t>
  </si>
  <si>
    <t>013030</t>
  </si>
  <si>
    <t>⑥総務省ホームページを見て</t>
    <rPh sb="11" eb="12">
      <t>ミ</t>
    </rPh>
    <phoneticPr fontId="4"/>
  </si>
  <si>
    <t>鳥取県</t>
  </si>
  <si>
    <t>新篠津村</t>
  </si>
  <si>
    <t>013048</t>
  </si>
  <si>
    <t>⑦ＡＰＰＬＩＣホームページを見て</t>
  </si>
  <si>
    <t>島根県</t>
  </si>
  <si>
    <t>松前町</t>
  </si>
  <si>
    <t>013315</t>
  </si>
  <si>
    <t>岡山県</t>
  </si>
  <si>
    <t>福島町</t>
  </si>
  <si>
    <t>013323</t>
  </si>
  <si>
    <t>広島県</t>
  </si>
  <si>
    <t>知内町</t>
  </si>
  <si>
    <t>013331</t>
  </si>
  <si>
    <t>山口県</t>
  </si>
  <si>
    <t>木古内町</t>
  </si>
  <si>
    <t>013340</t>
  </si>
  <si>
    <t>七飯町</t>
  </si>
  <si>
    <t>013374</t>
  </si>
  <si>
    <t>徳島県</t>
  </si>
  <si>
    <t>鹿部町</t>
  </si>
  <si>
    <t>013439</t>
  </si>
  <si>
    <t>香川県</t>
  </si>
  <si>
    <t>森町</t>
  </si>
  <si>
    <t>013455</t>
  </si>
  <si>
    <t>愛媛県</t>
  </si>
  <si>
    <t>八雲町</t>
  </si>
  <si>
    <t>013463</t>
  </si>
  <si>
    <t>高知県</t>
  </si>
  <si>
    <t>長万部町</t>
  </si>
  <si>
    <t>013471</t>
  </si>
  <si>
    <t>江差町</t>
  </si>
  <si>
    <t>013617</t>
  </si>
  <si>
    <t>福岡県</t>
  </si>
  <si>
    <t>上ノ国町</t>
  </si>
  <si>
    <t>013625</t>
  </si>
  <si>
    <t>佐賀県</t>
  </si>
  <si>
    <t>厚沢部町</t>
  </si>
  <si>
    <t>013633</t>
  </si>
  <si>
    <t>長崎県</t>
  </si>
  <si>
    <t>乙部町</t>
  </si>
  <si>
    <t>013641</t>
  </si>
  <si>
    <t>熊本県</t>
  </si>
  <si>
    <t>奥尻町</t>
  </si>
  <si>
    <t>013676</t>
  </si>
  <si>
    <t>大分県</t>
  </si>
  <si>
    <t>今金町</t>
  </si>
  <si>
    <t>013706</t>
  </si>
  <si>
    <t>宮崎県</t>
  </si>
  <si>
    <t>せたな町</t>
  </si>
  <si>
    <t>013714</t>
  </si>
  <si>
    <t>鹿児島県</t>
  </si>
  <si>
    <t>島牧村</t>
  </si>
  <si>
    <t>013919</t>
  </si>
  <si>
    <t>寿都町</t>
  </si>
  <si>
    <t>013927</t>
  </si>
  <si>
    <t>沖縄県</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</si>
  <si>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</si>
  <si>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</si>
  <si>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</si>
  <si>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</si>
  <si>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</si>
  <si>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</si>
  <si>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</si>
  <si>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</si>
  <si>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</si>
  <si>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</si>
  <si>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</si>
  <si>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</si>
  <si>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</si>
  <si>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</si>
  <si>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</si>
  <si>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</si>
  <si>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</si>
  <si>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</si>
  <si>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</si>
  <si>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</si>
  <si>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</si>
  <si>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</si>
  <si>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</si>
  <si>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</si>
  <si>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</si>
  <si>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</si>
  <si>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</si>
  <si>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</si>
  <si>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</si>
  <si>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</si>
  <si>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</si>
  <si>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</si>
  <si>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</si>
  <si>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</si>
  <si>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</si>
  <si>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</si>
  <si>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①事業に係る計画書等を策定できた</t>
    <rPh sb="1" eb="3">
      <t>ジギョウ</t>
    </rPh>
    <rPh sb="4" eb="5">
      <t>カカ</t>
    </rPh>
    <rPh sb="6" eb="9">
      <t>ケイカクショ</t>
    </rPh>
    <rPh sb="9" eb="10">
      <t>ナド</t>
    </rPh>
    <rPh sb="11" eb="13">
      <t>サクテイ</t>
    </rPh>
    <phoneticPr fontId="6"/>
  </si>
  <si>
    <t>奈井江町</t>
  </si>
  <si>
    <t>014249</t>
  </si>
  <si>
    <t>②事業に係るシステムを構築できた</t>
    <rPh sb="1" eb="3">
      <t>ジギョウ</t>
    </rPh>
    <rPh sb="4" eb="5">
      <t>カカ</t>
    </rPh>
    <rPh sb="11" eb="13">
      <t>コウチク</t>
    </rPh>
    <phoneticPr fontId="6"/>
  </si>
  <si>
    <t>上砂川町</t>
  </si>
  <si>
    <t>014257</t>
  </si>
  <si>
    <t>③事業に係るシステムの調達仕様書を策定できた</t>
    <rPh sb="1" eb="3">
      <t>ジギョウ</t>
    </rPh>
    <rPh sb="4" eb="5">
      <t>カカ</t>
    </rPh>
    <rPh sb="11" eb="13">
      <t>チョウタツ</t>
    </rPh>
    <rPh sb="13" eb="16">
      <t>シヨウショ</t>
    </rPh>
    <rPh sb="17" eb="19">
      <t>サクテイ</t>
    </rPh>
    <phoneticPr fontId="6"/>
  </si>
  <si>
    <t>由仁町</t>
  </si>
  <si>
    <t>014273</t>
  </si>
  <si>
    <t>④人材育成のカリキュラムやツールを策定できた</t>
    <rPh sb="1" eb="3">
      <t>ジンザイ</t>
    </rPh>
    <rPh sb="3" eb="5">
      <t>イクセイ</t>
    </rPh>
    <rPh sb="17" eb="19">
      <t>サクテイ</t>
    </rPh>
    <phoneticPr fontId="6"/>
  </si>
  <si>
    <t>長沼町</t>
  </si>
  <si>
    <t>014281</t>
  </si>
  <si>
    <t>⑤組織業務改善ができた</t>
    <rPh sb="1" eb="3">
      <t>ソシキ</t>
    </rPh>
    <rPh sb="3" eb="5">
      <t>ギョウム</t>
    </rPh>
    <rPh sb="5" eb="7">
      <t>カイゼン</t>
    </rPh>
    <phoneticPr fontId="6"/>
  </si>
  <si>
    <t>栗山町</t>
  </si>
  <si>
    <t>014290</t>
  </si>
  <si>
    <t>月形町</t>
  </si>
  <si>
    <t>014303</t>
  </si>
  <si>
    <t>⑦その他</t>
    <rPh sb="3" eb="4">
      <t>ホカ</t>
    </rPh>
    <phoneticPr fontId="6"/>
  </si>
  <si>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</si>
  <si>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</si>
  <si>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</si>
  <si>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</si>
  <si>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</si>
  <si>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</si>
  <si>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</si>
  <si>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</si>
  <si>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</si>
  <si>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</si>
  <si>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</si>
  <si>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</si>
  <si>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</si>
  <si>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</si>
  <si>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</si>
  <si>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</si>
  <si>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</si>
  <si>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</si>
  <si>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</si>
  <si>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</si>
  <si>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</si>
  <si>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</si>
  <si>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</si>
  <si>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</si>
  <si>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</si>
  <si>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</si>
  <si>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</si>
  <si>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</si>
  <si>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</si>
  <si>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</si>
  <si>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オープンデータ</t>
  </si>
  <si>
    <t>上富良野町</t>
  </si>
  <si>
    <t>014605</t>
  </si>
  <si>
    <t>シェアリングエコノミー</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</si>
  <si>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</si>
  <si>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</si>
  <si>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</si>
  <si>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</si>
  <si>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</si>
  <si>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</si>
  <si>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</si>
  <si>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</si>
  <si>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</si>
  <si>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</si>
  <si>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</si>
  <si>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</si>
  <si>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</si>
  <si>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</si>
  <si>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</si>
  <si>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</si>
  <si>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</si>
  <si>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</si>
  <si>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</si>
  <si>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</si>
  <si>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</si>
  <si>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</si>
  <si>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</si>
  <si>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</si>
  <si>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</si>
  <si>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</si>
  <si>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</si>
  <si>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</si>
  <si>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</si>
  <si>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</si>
  <si>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</si>
  <si>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</si>
  <si>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</si>
  <si>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</si>
  <si>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</si>
  <si>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</si>
  <si>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</si>
  <si>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</si>
  <si>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</si>
  <si>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</si>
  <si>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</si>
  <si>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</si>
  <si>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</si>
  <si>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</si>
  <si>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</si>
  <si>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</si>
  <si>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</si>
  <si>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</si>
  <si>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</si>
  <si>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</si>
  <si>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</si>
  <si>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</si>
  <si>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</si>
  <si>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</si>
  <si>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</si>
  <si>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</si>
  <si>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</si>
  <si>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</si>
  <si>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</si>
  <si>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</si>
  <si>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</si>
  <si>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</si>
  <si>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</si>
  <si>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</si>
  <si>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</si>
  <si>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</si>
  <si>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</si>
  <si>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</si>
  <si>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</si>
  <si>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</si>
  <si>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</si>
  <si>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</si>
  <si>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</si>
  <si>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</si>
  <si>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</si>
  <si>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</si>
  <si>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</si>
  <si>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</si>
  <si>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</si>
  <si>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</si>
  <si>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</si>
  <si>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</si>
  <si>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</si>
  <si>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</si>
  <si>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</si>
  <si>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</si>
  <si>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</si>
  <si>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</si>
  <si>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</si>
  <si>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</si>
  <si>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</si>
  <si>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</si>
  <si>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</si>
  <si>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</si>
  <si>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</si>
  <si>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</si>
  <si>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</si>
  <si>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</si>
  <si>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</si>
  <si>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</si>
  <si>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</si>
  <si>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</si>
  <si>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</si>
  <si>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</si>
  <si>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</si>
  <si>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</si>
  <si>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</si>
  <si>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</si>
  <si>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</si>
  <si>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</si>
  <si>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</si>
  <si>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</si>
  <si>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</si>
  <si>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</si>
  <si>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</si>
  <si>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</si>
  <si>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</si>
  <si>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</si>
  <si>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</si>
  <si>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</si>
  <si>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</si>
  <si>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</si>
  <si>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</si>
  <si>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</si>
  <si>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</si>
  <si>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</si>
  <si>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</si>
  <si>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</si>
  <si>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</si>
  <si>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</si>
  <si>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</si>
  <si>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</si>
  <si>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</si>
  <si>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</si>
  <si>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</si>
  <si>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</si>
  <si>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</si>
  <si>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</si>
  <si>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</si>
  <si>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</si>
  <si>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</si>
  <si>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</si>
  <si>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</si>
  <si>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</si>
  <si>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</si>
  <si>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</si>
  <si>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</si>
  <si>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</si>
  <si>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</si>
  <si>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</si>
  <si>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</si>
  <si>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</si>
  <si>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</si>
  <si>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</si>
  <si>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</si>
  <si>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</si>
  <si>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</si>
  <si>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</si>
  <si>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</si>
  <si>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</si>
  <si>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</si>
  <si>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</si>
  <si>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</si>
  <si>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</si>
  <si>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</si>
  <si>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</si>
  <si>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</si>
  <si>
    <t>016942</t>
  </si>
  <si>
    <t>020001</t>
  </si>
  <si>
    <t>青森市</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</si>
  <si>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</si>
  <si>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</si>
  <si>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</si>
  <si>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</si>
  <si>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</si>
  <si>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</si>
  <si>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</si>
  <si>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</si>
  <si>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</si>
  <si>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</si>
  <si>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</si>
  <si>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</si>
  <si>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</si>
  <si>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</si>
  <si>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</si>
  <si>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</si>
  <si>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</si>
  <si>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</si>
  <si>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</si>
  <si>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</si>
  <si>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</si>
  <si>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</si>
  <si>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023035</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</si>
  <si>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</si>
  <si>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</si>
  <si>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</si>
  <si>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</si>
  <si>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</si>
  <si>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</si>
  <si>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</si>
  <si>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</si>
  <si>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</si>
  <si>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</si>
  <si>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</si>
  <si>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</si>
  <si>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</si>
  <si>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</si>
  <si>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</si>
  <si>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</si>
  <si>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</si>
  <si>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</si>
  <si>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</si>
  <si>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</si>
  <si>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</si>
  <si>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</si>
  <si>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</si>
  <si>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</si>
  <si>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</si>
  <si>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</si>
  <si>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</si>
  <si>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</si>
  <si>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</si>
  <si>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</si>
  <si>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</si>
  <si>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</si>
  <si>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</si>
  <si>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</si>
  <si>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</si>
  <si>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</si>
  <si>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</si>
  <si>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</si>
  <si>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</si>
  <si>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024244</t>
  </si>
  <si>
    <t>風間浦村</t>
  </si>
  <si>
    <t>024252</t>
  </si>
  <si>
    <t>佐井村</t>
  </si>
  <si>
    <t>024261</t>
  </si>
  <si>
    <t>三戸町</t>
  </si>
  <si>
    <t>024414</t>
  </si>
  <si>
    <t>五戸町</t>
  </si>
  <si>
    <t>024422</t>
  </si>
  <si>
    <t>田子町</t>
  </si>
  <si>
    <t>024431</t>
  </si>
  <si>
    <t>南部町</t>
  </si>
  <si>
    <t>024457</t>
  </si>
  <si>
    <t>階上町</t>
  </si>
  <si>
    <t>024465</t>
  </si>
  <si>
    <t>新郷村</t>
  </si>
  <si>
    <t>024503</t>
  </si>
  <si>
    <t>030007</t>
  </si>
  <si>
    <t>盛岡市</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</si>
  <si>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</si>
  <si>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</si>
  <si>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</si>
  <si>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</si>
  <si>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</si>
  <si>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</si>
  <si>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</si>
  <si>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</si>
  <si>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</si>
  <si>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</si>
  <si>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</si>
  <si>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</si>
  <si>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</si>
  <si>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</si>
  <si>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</si>
  <si>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</si>
  <si>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</si>
  <si>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</si>
  <si>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</si>
  <si>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</si>
  <si>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</si>
  <si>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</si>
  <si>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</si>
  <si>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</si>
  <si>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</si>
  <si>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</si>
  <si>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</si>
  <si>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</si>
  <si>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</si>
  <si>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</si>
  <si>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</si>
  <si>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</si>
  <si>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</si>
  <si>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</si>
  <si>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</si>
  <si>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</si>
  <si>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</si>
  <si>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</si>
  <si>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</si>
  <si>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</si>
  <si>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</si>
  <si>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</si>
  <si>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</si>
  <si>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</si>
  <si>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</si>
  <si>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</si>
  <si>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</si>
  <si>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</si>
  <si>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</si>
  <si>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</si>
  <si>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</si>
  <si>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</si>
  <si>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</si>
  <si>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</si>
  <si>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</si>
  <si>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</si>
  <si>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</si>
  <si>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</si>
  <si>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</si>
  <si>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</si>
  <si>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</si>
  <si>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</si>
  <si>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</si>
  <si>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</si>
  <si>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040002</t>
  </si>
  <si>
    <t>仙台市</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</si>
  <si>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</si>
  <si>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</si>
  <si>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</si>
  <si>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</si>
  <si>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</si>
  <si>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</si>
  <si>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</si>
  <si>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</si>
  <si>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</si>
  <si>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</si>
  <si>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</si>
  <si>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</si>
  <si>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</si>
  <si>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</si>
  <si>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</si>
  <si>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</si>
  <si>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</si>
  <si>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</si>
  <si>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</si>
  <si>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</si>
  <si>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</si>
  <si>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</si>
  <si>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</si>
  <si>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</si>
  <si>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</si>
  <si>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</si>
  <si>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</si>
  <si>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</si>
  <si>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</si>
  <si>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</si>
  <si>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</si>
  <si>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</si>
  <si>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</si>
  <si>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</si>
  <si>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</si>
  <si>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</si>
  <si>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</si>
  <si>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</si>
  <si>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</si>
  <si>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</si>
  <si>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</si>
  <si>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</si>
  <si>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</si>
  <si>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</si>
  <si>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</si>
  <si>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</si>
  <si>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</si>
  <si>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</si>
  <si>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</si>
  <si>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</si>
  <si>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</si>
  <si>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</si>
  <si>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</si>
  <si>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</si>
  <si>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</si>
  <si>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</si>
  <si>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</si>
  <si>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</si>
  <si>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</si>
  <si>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</si>
  <si>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</si>
  <si>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</si>
  <si>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</si>
  <si>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</si>
  <si>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</si>
  <si>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</si>
  <si>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</si>
  <si>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</si>
  <si>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050008</t>
  </si>
  <si>
    <t>秋田市</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</si>
  <si>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</si>
  <si>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</si>
  <si>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</si>
  <si>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</si>
  <si>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</si>
  <si>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</si>
  <si>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</si>
  <si>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</si>
  <si>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</si>
  <si>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</si>
  <si>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</si>
  <si>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</si>
  <si>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</si>
  <si>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</si>
  <si>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</si>
  <si>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</si>
  <si>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</si>
  <si>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</si>
  <si>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</si>
  <si>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</si>
  <si>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</si>
  <si>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</si>
  <si>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</si>
  <si>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</si>
  <si>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</si>
  <si>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</si>
  <si>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</si>
  <si>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</si>
  <si>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</si>
  <si>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</si>
  <si>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</si>
  <si>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</si>
  <si>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</si>
  <si>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</si>
  <si>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</si>
  <si>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</si>
  <si>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</si>
  <si>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</si>
  <si>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</si>
  <si>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</si>
  <si>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</si>
  <si>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</si>
  <si>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</si>
  <si>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</si>
  <si>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</si>
  <si>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</si>
  <si>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</si>
  <si>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</si>
  <si>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</si>
  <si>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060003</t>
  </si>
  <si>
    <t>山形市</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</si>
  <si>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</si>
  <si>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</si>
  <si>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</si>
  <si>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</si>
  <si>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</si>
  <si>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</si>
  <si>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</si>
  <si>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</si>
  <si>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</si>
  <si>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</si>
  <si>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</si>
  <si>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</si>
  <si>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</si>
  <si>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</si>
  <si>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</si>
  <si>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</si>
  <si>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</si>
  <si>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</si>
  <si>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</si>
  <si>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</si>
  <si>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</si>
  <si>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</si>
  <si>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</si>
  <si>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</si>
  <si>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</si>
  <si>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</si>
  <si>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</si>
  <si>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</si>
  <si>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</si>
  <si>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</si>
  <si>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</si>
  <si>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</si>
  <si>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</si>
  <si>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</si>
  <si>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</si>
  <si>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</si>
  <si>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</si>
  <si>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</si>
  <si>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</si>
  <si>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</si>
  <si>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</si>
  <si>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</si>
  <si>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</si>
  <si>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</si>
  <si>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</si>
  <si>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</si>
  <si>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</si>
  <si>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</si>
  <si>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</si>
  <si>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</si>
  <si>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</si>
  <si>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</si>
  <si>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</si>
  <si>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</si>
  <si>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</si>
  <si>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</si>
  <si>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</si>
  <si>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</si>
  <si>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</si>
  <si>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</si>
  <si>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</si>
  <si>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</si>
  <si>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</si>
  <si>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</si>
  <si>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</si>
  <si>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</si>
  <si>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</si>
  <si>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</si>
  <si>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</si>
  <si>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070009</t>
  </si>
  <si>
    <t>福島市</t>
  </si>
  <si>
    <t>072010</t>
  </si>
  <si>
    <t>会津若松市</t>
  </si>
  <si>
    <t>072028</t>
  </si>
  <si>
    <t>郡山市</t>
  </si>
  <si>
    <t>072036</t>
  </si>
  <si>
    <t>いわき市</t>
  </si>
  <si>
    <t>072044</t>
  </si>
  <si>
    <t>白河市</t>
  </si>
  <si>
    <t>072052</t>
  </si>
  <si>
    <t>須賀川市</t>
  </si>
  <si>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</si>
  <si>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</si>
  <si>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</si>
  <si>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</si>
  <si>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</si>
  <si>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</si>
  <si>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</si>
  <si>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</si>
  <si>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</si>
  <si>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</si>
  <si>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</si>
  <si>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</si>
  <si>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</si>
  <si>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</si>
  <si>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</si>
  <si>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</si>
  <si>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</si>
  <si>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</si>
  <si>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</si>
  <si>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</si>
  <si>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</si>
  <si>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</si>
  <si>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</si>
  <si>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</si>
  <si>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</si>
  <si>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</si>
  <si>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</si>
  <si>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</si>
  <si>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</si>
  <si>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</si>
  <si>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</si>
  <si>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</si>
  <si>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</si>
  <si>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</si>
  <si>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</si>
  <si>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</si>
  <si>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</si>
  <si>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</si>
  <si>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</si>
  <si>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</si>
  <si>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</si>
  <si>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</si>
  <si>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</si>
  <si>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</si>
  <si>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</si>
  <si>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</si>
  <si>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</si>
  <si>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</si>
  <si>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</si>
  <si>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</si>
  <si>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</si>
  <si>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</si>
  <si>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</si>
  <si>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</si>
  <si>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</si>
  <si>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</si>
  <si>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</si>
  <si>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</si>
  <si>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</si>
  <si>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</si>
  <si>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</si>
  <si>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</si>
  <si>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</si>
  <si>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</si>
  <si>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</si>
  <si>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</si>
  <si>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</si>
  <si>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</si>
  <si>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</si>
  <si>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</si>
  <si>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</si>
  <si>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</si>
  <si>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</si>
  <si>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</si>
  <si>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</si>
  <si>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</si>
  <si>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</si>
  <si>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</si>
  <si>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</si>
  <si>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</si>
  <si>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</si>
  <si>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</si>
  <si>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</si>
  <si>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</si>
  <si>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</si>
  <si>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</si>
  <si>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</si>
  <si>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</si>
  <si>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</si>
  <si>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</si>
  <si>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</si>
  <si>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</si>
  <si>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</si>
  <si>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</si>
  <si>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</si>
  <si>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</si>
  <si>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</si>
  <si>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</si>
  <si>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</si>
  <si>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</si>
  <si>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</si>
  <si>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</si>
  <si>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</si>
  <si>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</si>
  <si>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</si>
  <si>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080004</t>
  </si>
  <si>
    <t>水戸市</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</si>
  <si>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</si>
  <si>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</si>
  <si>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</si>
  <si>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</si>
  <si>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</si>
  <si>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</si>
  <si>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</si>
  <si>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</si>
  <si>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</si>
  <si>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</si>
  <si>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</si>
  <si>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</si>
  <si>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</si>
  <si>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</si>
  <si>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</si>
  <si>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</si>
  <si>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</si>
  <si>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</si>
  <si>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</si>
  <si>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</si>
  <si>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</si>
  <si>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</si>
  <si>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</si>
  <si>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</si>
  <si>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</si>
  <si>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</si>
  <si>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</si>
  <si>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</si>
  <si>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</si>
  <si>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</si>
  <si>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</si>
  <si>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</si>
  <si>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</si>
  <si>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</si>
  <si>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</si>
  <si>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</si>
  <si>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</si>
  <si>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</si>
  <si>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</si>
  <si>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</si>
  <si>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</si>
  <si>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</si>
  <si>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</si>
  <si>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</si>
  <si>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</si>
  <si>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</si>
  <si>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</si>
  <si>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</si>
  <si>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</si>
  <si>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</si>
  <si>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</si>
  <si>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</si>
  <si>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</si>
  <si>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</si>
  <si>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</si>
  <si>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</si>
  <si>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</si>
  <si>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</si>
  <si>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</si>
  <si>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</si>
  <si>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</si>
  <si>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</si>
  <si>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</si>
  <si>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</si>
  <si>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</si>
  <si>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</si>
  <si>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</si>
  <si>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</si>
  <si>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</si>
  <si>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</si>
  <si>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</si>
  <si>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</si>
  <si>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</si>
  <si>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</si>
  <si>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</si>
  <si>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</si>
  <si>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</si>
  <si>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</si>
  <si>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</si>
  <si>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</si>
  <si>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</si>
  <si>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</si>
  <si>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</si>
  <si>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</si>
  <si>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</si>
  <si>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</si>
  <si>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</si>
  <si>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090000</t>
  </si>
  <si>
    <t>宇都宮市</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</si>
  <si>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</si>
  <si>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</si>
  <si>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</si>
  <si>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</si>
  <si>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</si>
  <si>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</si>
  <si>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</si>
  <si>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</si>
  <si>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</si>
  <si>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</si>
  <si>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</si>
  <si>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</si>
  <si>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</si>
  <si>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</si>
  <si>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</si>
  <si>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</si>
  <si>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</si>
  <si>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</si>
  <si>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</si>
  <si>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</si>
  <si>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</si>
  <si>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</si>
  <si>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</si>
  <si>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</si>
  <si>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</si>
  <si>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</si>
  <si>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</si>
  <si>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</si>
  <si>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</si>
  <si>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</si>
  <si>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</si>
  <si>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</si>
  <si>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</si>
  <si>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</si>
  <si>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</si>
  <si>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</si>
  <si>
    <t>093459</t>
  </si>
  <si>
    <t>壬生町</t>
  </si>
  <si>
    <t>093611</t>
  </si>
  <si>
    <t>野木町</t>
  </si>
  <si>
    <t>093645</t>
  </si>
  <si>
    <t>塩谷町</t>
  </si>
  <si>
    <t>093840</t>
  </si>
  <si>
    <t>高根沢町</t>
  </si>
  <si>
    <t>093866</t>
  </si>
  <si>
    <t>那須町</t>
  </si>
  <si>
    <t>094072</t>
  </si>
  <si>
    <t>那珂川町</t>
  </si>
  <si>
    <t>094111</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</si>
  <si>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</si>
  <si>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</si>
  <si>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</si>
  <si>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</si>
  <si>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</si>
  <si>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</si>
  <si>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</si>
  <si>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</si>
  <si>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</si>
  <si>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</si>
  <si>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</si>
  <si>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</si>
  <si>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</si>
  <si>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</si>
  <si>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</si>
  <si>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</si>
  <si>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</si>
  <si>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</si>
  <si>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</si>
  <si>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</si>
  <si>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</si>
  <si>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</si>
  <si>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</si>
  <si>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</si>
  <si>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</si>
  <si>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</si>
  <si>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</si>
  <si>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</si>
  <si>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</si>
  <si>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</si>
  <si>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</si>
  <si>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</si>
  <si>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</si>
  <si>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</si>
  <si>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</si>
  <si>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</si>
  <si>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</si>
  <si>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</si>
  <si>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</si>
  <si>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</si>
  <si>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</si>
  <si>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</si>
  <si>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</si>
  <si>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</si>
  <si>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</si>
  <si>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</si>
  <si>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</si>
  <si>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</si>
  <si>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</si>
  <si>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</si>
  <si>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</si>
  <si>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</si>
  <si>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</si>
  <si>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</si>
  <si>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</si>
  <si>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</si>
  <si>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</si>
  <si>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</si>
  <si>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</si>
  <si>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</si>
  <si>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</si>
  <si>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</si>
  <si>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</si>
  <si>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</si>
  <si>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</si>
  <si>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</si>
  <si>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</si>
  <si>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</si>
  <si>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</si>
  <si>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</si>
  <si>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</si>
  <si>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</si>
  <si>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</si>
  <si>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</si>
  <si>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</si>
  <si>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</si>
  <si>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</si>
  <si>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</si>
  <si>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</si>
  <si>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</si>
  <si>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</si>
  <si>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</si>
  <si>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</si>
  <si>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</si>
  <si>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</si>
  <si>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</si>
  <si>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</si>
  <si>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</si>
  <si>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</si>
  <si>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</si>
  <si>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</si>
  <si>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</si>
  <si>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</si>
  <si>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</si>
  <si>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</si>
  <si>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</si>
  <si>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</si>
  <si>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</si>
  <si>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</si>
  <si>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</si>
  <si>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</si>
  <si>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</si>
  <si>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</si>
  <si>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</si>
  <si>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</si>
  <si>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</si>
  <si>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</si>
  <si>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</si>
  <si>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</si>
  <si>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</si>
  <si>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</si>
  <si>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</si>
  <si>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</si>
  <si>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</si>
  <si>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</si>
  <si>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</si>
  <si>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</si>
  <si>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</si>
  <si>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</si>
  <si>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</si>
  <si>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</si>
  <si>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</si>
  <si>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</si>
  <si>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</si>
  <si>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</si>
  <si>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</si>
  <si>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</si>
  <si>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</si>
  <si>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</si>
  <si>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</si>
  <si>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</si>
  <si>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</si>
  <si>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</si>
  <si>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</si>
  <si>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</si>
  <si>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</si>
  <si>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</si>
  <si>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</si>
  <si>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</si>
  <si>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</si>
  <si>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</si>
  <si>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</si>
  <si>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</si>
  <si>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</si>
  <si>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</si>
  <si>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</si>
  <si>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</si>
  <si>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</si>
  <si>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</si>
  <si>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</si>
  <si>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</si>
  <si>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</si>
  <si>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</si>
  <si>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</si>
  <si>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</si>
  <si>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</si>
  <si>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</si>
  <si>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</si>
  <si>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</si>
  <si>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</si>
  <si>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</si>
  <si>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</si>
  <si>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</si>
  <si>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</si>
  <si>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</si>
  <si>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</si>
  <si>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</si>
  <si>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</si>
  <si>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</si>
  <si>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</si>
  <si>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</si>
  <si>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</si>
  <si>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</si>
  <si>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</si>
  <si>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</si>
  <si>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</si>
  <si>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</si>
  <si>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</si>
  <si>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</si>
  <si>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</si>
  <si>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</si>
  <si>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</si>
  <si>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</si>
  <si>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</si>
  <si>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</si>
  <si>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</si>
  <si>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</si>
  <si>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</si>
  <si>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</si>
  <si>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</si>
  <si>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</si>
  <si>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</si>
  <si>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</si>
  <si>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</si>
  <si>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</si>
  <si>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</si>
  <si>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</si>
  <si>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</si>
  <si>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</si>
  <si>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</si>
  <si>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</si>
  <si>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</si>
  <si>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</si>
  <si>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</si>
  <si>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</si>
  <si>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</si>
  <si>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</si>
  <si>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</si>
  <si>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</si>
  <si>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</si>
  <si>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</si>
  <si>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</si>
  <si>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</si>
  <si>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</si>
  <si>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</si>
  <si>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</si>
  <si>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</si>
  <si>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</si>
  <si>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</si>
  <si>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</si>
  <si>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</si>
  <si>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</si>
  <si>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</si>
  <si>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</si>
  <si>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</si>
  <si>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</si>
  <si>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</si>
  <si>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</si>
  <si>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</si>
  <si>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</si>
  <si>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</si>
  <si>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</si>
  <si>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</si>
  <si>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</si>
  <si>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</si>
  <si>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</si>
  <si>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</si>
  <si>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</si>
  <si>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</si>
  <si>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</si>
  <si>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</si>
  <si>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</si>
  <si>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</si>
  <si>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</si>
  <si>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</si>
  <si>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</si>
  <si>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</si>
  <si>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</si>
  <si>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</si>
  <si>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</si>
  <si>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</si>
  <si>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</si>
  <si>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</si>
  <si>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</si>
  <si>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</si>
  <si>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</si>
  <si>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</si>
  <si>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</si>
  <si>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</si>
  <si>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</si>
  <si>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</si>
  <si>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</si>
  <si>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</si>
  <si>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</si>
  <si>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</si>
  <si>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</si>
  <si>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</si>
  <si>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</si>
  <si>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</si>
  <si>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</si>
  <si>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</si>
  <si>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</si>
  <si>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</si>
  <si>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</si>
  <si>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</si>
  <si>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</si>
  <si>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</si>
  <si>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</si>
  <si>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</si>
  <si>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</si>
  <si>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</si>
  <si>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</si>
  <si>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</si>
  <si>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</si>
  <si>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</si>
  <si>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</si>
  <si>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</si>
  <si>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</si>
  <si>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</si>
  <si>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</si>
  <si>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</si>
  <si>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</si>
  <si>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</si>
  <si>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</si>
  <si>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</si>
  <si>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</si>
  <si>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</si>
  <si>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</si>
  <si>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</si>
  <si>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</si>
  <si>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</si>
  <si>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</si>
  <si>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</si>
  <si>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</si>
  <si>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</si>
  <si>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</si>
  <si>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</si>
  <si>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</si>
  <si>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</si>
  <si>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</si>
  <si>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</si>
  <si>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</si>
  <si>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</si>
  <si>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</si>
  <si>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</si>
  <si>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</si>
  <si>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</si>
  <si>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</si>
  <si>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</si>
  <si>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</si>
  <si>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</si>
  <si>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</si>
  <si>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</si>
  <si>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</si>
  <si>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</si>
  <si>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</si>
  <si>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</si>
  <si>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</si>
  <si>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</si>
  <si>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</si>
  <si>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</si>
  <si>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</si>
  <si>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</si>
  <si>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</si>
  <si>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</si>
  <si>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</si>
  <si>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</si>
  <si>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</si>
  <si>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</si>
  <si>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</si>
  <si>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</si>
  <si>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</si>
  <si>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</si>
  <si>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</si>
  <si>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</si>
  <si>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</si>
  <si>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</si>
  <si>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</si>
  <si>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</si>
  <si>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</si>
  <si>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</si>
  <si>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</si>
  <si>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</si>
  <si>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</si>
  <si>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</si>
  <si>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</si>
  <si>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</si>
  <si>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</si>
  <si>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</si>
  <si>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</si>
  <si>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</si>
  <si>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</si>
  <si>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</si>
  <si>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</si>
  <si>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</si>
  <si>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</si>
  <si>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</si>
  <si>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</si>
  <si>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</si>
  <si>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</si>
  <si>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</si>
  <si>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</si>
  <si>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</si>
  <si>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</si>
  <si>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</si>
  <si>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</si>
  <si>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</si>
  <si>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</si>
  <si>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</si>
  <si>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</si>
  <si>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</si>
  <si>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</si>
  <si>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</si>
  <si>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</si>
  <si>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</si>
  <si>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</si>
  <si>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</si>
  <si>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</si>
  <si>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</si>
  <si>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</si>
  <si>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</si>
  <si>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</si>
  <si>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</si>
  <si>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</si>
  <si>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</si>
  <si>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</si>
  <si>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</si>
  <si>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</si>
  <si>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</si>
  <si>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</si>
  <si>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</si>
  <si>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</si>
  <si>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</si>
  <si>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</si>
  <si>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</si>
  <si>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</si>
  <si>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</si>
  <si>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</si>
  <si>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</si>
  <si>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</si>
  <si>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</si>
  <si>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</si>
  <si>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</si>
  <si>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</si>
  <si>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</si>
  <si>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</si>
  <si>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</si>
  <si>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</si>
  <si>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</si>
  <si>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</si>
  <si>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</si>
  <si>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</si>
  <si>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</si>
  <si>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</si>
  <si>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</si>
  <si>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</si>
  <si>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</si>
  <si>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</si>
  <si>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</si>
  <si>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</si>
  <si>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</si>
  <si>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</si>
  <si>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</si>
  <si>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</si>
  <si>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</si>
  <si>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</si>
  <si>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</si>
  <si>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</si>
  <si>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</si>
  <si>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</si>
  <si>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</si>
  <si>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</si>
  <si>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</si>
  <si>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</si>
  <si>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</si>
  <si>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</si>
  <si>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</si>
  <si>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</si>
  <si>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</si>
  <si>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</si>
  <si>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</si>
  <si>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</si>
  <si>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</si>
  <si>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</si>
  <si>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</si>
  <si>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</si>
  <si>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</si>
  <si>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</si>
  <si>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</si>
  <si>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</si>
  <si>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</si>
  <si>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</si>
  <si>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</si>
  <si>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</si>
  <si>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</si>
  <si>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</si>
  <si>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</si>
  <si>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</si>
  <si>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</si>
  <si>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</si>
  <si>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</si>
  <si>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</si>
  <si>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</si>
  <si>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</si>
  <si>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</si>
  <si>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</si>
  <si>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</si>
  <si>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</si>
  <si>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</si>
  <si>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</si>
  <si>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</si>
  <si>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</si>
  <si>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</si>
  <si>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</si>
  <si>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</si>
  <si>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</si>
  <si>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</si>
  <si>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</si>
  <si>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</si>
  <si>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</si>
  <si>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</si>
  <si>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</si>
  <si>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</si>
  <si>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</si>
  <si>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</si>
  <si>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</si>
  <si>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</si>
  <si>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</si>
  <si>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</si>
  <si>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</si>
  <si>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</si>
  <si>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</si>
  <si>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</si>
  <si>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</si>
  <si>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</si>
  <si>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</si>
  <si>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</si>
  <si>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</si>
  <si>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</si>
  <si>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</si>
  <si>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</si>
  <si>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</si>
  <si>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</si>
  <si>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</si>
  <si>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</si>
  <si>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</si>
  <si>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</si>
  <si>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</si>
  <si>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</si>
  <si>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</si>
  <si>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</si>
  <si>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</si>
  <si>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</si>
  <si>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</si>
  <si>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</si>
  <si>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</si>
  <si>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</si>
  <si>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</si>
  <si>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</si>
  <si>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</si>
  <si>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</si>
  <si>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</si>
  <si>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</si>
  <si>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</si>
  <si>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</si>
  <si>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</si>
  <si>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</si>
  <si>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</si>
  <si>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</si>
  <si>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</si>
  <si>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</si>
  <si>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</si>
  <si>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</si>
  <si>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</si>
  <si>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</si>
  <si>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</si>
  <si>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</si>
  <si>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</si>
  <si>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</si>
  <si>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</si>
  <si>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</si>
  <si>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</si>
  <si>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</si>
  <si>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</si>
  <si>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</si>
  <si>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</si>
  <si>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</si>
  <si>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</si>
  <si>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</si>
  <si>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</si>
  <si>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</si>
  <si>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</si>
  <si>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</si>
  <si>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</si>
  <si>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</si>
  <si>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</si>
  <si>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</si>
  <si>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</si>
  <si>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</si>
  <si>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</si>
  <si>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</si>
  <si>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</si>
  <si>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</si>
  <si>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</si>
  <si>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</si>
  <si>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</si>
  <si>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</si>
  <si>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</si>
  <si>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</si>
  <si>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</si>
  <si>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</si>
  <si>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</si>
  <si>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</si>
  <si>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</si>
  <si>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</si>
  <si>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</si>
  <si>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</si>
  <si>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</si>
  <si>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</si>
  <si>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</si>
  <si>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</si>
  <si>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</si>
  <si>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</si>
  <si>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</si>
  <si>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</si>
  <si>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</si>
  <si>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</si>
  <si>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</si>
  <si>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</si>
  <si>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</si>
  <si>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</si>
  <si>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</si>
  <si>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</si>
  <si>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</si>
  <si>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</si>
  <si>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</si>
  <si>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</si>
  <si>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</si>
  <si>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</si>
  <si>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</si>
  <si>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</si>
  <si>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</si>
  <si>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</si>
  <si>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</si>
  <si>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</si>
  <si>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</si>
  <si>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</si>
  <si>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</si>
  <si>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</si>
  <si>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</si>
  <si>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</si>
  <si>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</si>
  <si>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</si>
  <si>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</si>
  <si>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</si>
  <si>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</si>
  <si>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</si>
  <si>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</si>
  <si>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</si>
  <si>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</si>
  <si>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</si>
  <si>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</si>
  <si>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</si>
  <si>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</si>
  <si>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</si>
  <si>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</si>
  <si>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</si>
  <si>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</si>
  <si>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</si>
  <si>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</si>
  <si>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</si>
  <si>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</si>
  <si>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</si>
  <si>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</si>
  <si>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</si>
  <si>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</si>
  <si>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</si>
  <si>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</si>
  <si>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</si>
  <si>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</si>
  <si>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</si>
  <si>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</si>
  <si>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</si>
  <si>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</si>
  <si>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</si>
  <si>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</si>
  <si>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</si>
  <si>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</si>
  <si>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</si>
  <si>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</si>
  <si>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</si>
  <si>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</si>
  <si>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</si>
  <si>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</si>
  <si>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</si>
  <si>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</si>
  <si>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</si>
  <si>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</si>
  <si>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</si>
  <si>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</si>
  <si>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</si>
  <si>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</si>
  <si>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</si>
  <si>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</si>
  <si>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</si>
  <si>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</si>
  <si>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</si>
  <si>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</si>
  <si>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</si>
  <si>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</si>
  <si>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</si>
  <si>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</si>
  <si>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</si>
  <si>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</si>
  <si>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</si>
  <si>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</si>
  <si>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</si>
  <si>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</si>
  <si>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</si>
  <si>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</si>
  <si>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</si>
  <si>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</si>
  <si>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</si>
  <si>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</si>
  <si>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</si>
  <si>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</si>
  <si>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</si>
  <si>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</si>
  <si>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</si>
  <si>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</si>
  <si>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</si>
  <si>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</si>
  <si>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</si>
  <si>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</si>
  <si>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</si>
  <si>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</si>
  <si>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</si>
  <si>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</si>
  <si>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</si>
  <si>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</si>
  <si>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</si>
  <si>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</si>
  <si>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</si>
  <si>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</si>
  <si>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</si>
  <si>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</si>
  <si>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</si>
  <si>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</si>
  <si>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</si>
  <si>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</si>
  <si>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</si>
  <si>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</si>
  <si>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</si>
  <si>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</si>
  <si>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</si>
  <si>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</si>
  <si>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</si>
  <si>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</si>
  <si>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</si>
  <si>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</si>
  <si>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</si>
  <si>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</si>
  <si>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</si>
  <si>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</si>
  <si>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</si>
  <si>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</si>
  <si>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</si>
  <si>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</si>
  <si>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</si>
  <si>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</si>
  <si>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</si>
  <si>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</si>
  <si>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</si>
  <si>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</si>
  <si>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</si>
  <si>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</si>
  <si>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</si>
  <si>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</si>
  <si>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</si>
  <si>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</si>
  <si>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</si>
  <si>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</si>
  <si>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</si>
  <si>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</si>
  <si>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</si>
  <si>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</si>
  <si>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</si>
  <si>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</si>
  <si>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</si>
  <si>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</si>
  <si>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</si>
  <si>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</si>
  <si>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</si>
  <si>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</si>
  <si>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</si>
  <si>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</si>
  <si>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</si>
  <si>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</si>
  <si>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</si>
  <si>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</si>
  <si>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</si>
  <si>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</si>
  <si>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</si>
  <si>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</si>
  <si>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</si>
  <si>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</si>
  <si>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</si>
  <si>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</si>
  <si>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</si>
  <si>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</si>
  <si>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</si>
  <si>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</si>
  <si>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</si>
  <si>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</si>
  <si>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</si>
  <si>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</si>
  <si>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</si>
  <si>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</si>
  <si>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</si>
  <si>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</si>
  <si>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</si>
  <si>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</si>
  <si>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</si>
  <si>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</si>
  <si>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</si>
  <si>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</si>
  <si>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</si>
  <si>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</si>
  <si>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</si>
  <si>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</si>
  <si>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</si>
  <si>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</si>
  <si>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</si>
  <si>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</si>
  <si>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</si>
  <si>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</si>
  <si>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</si>
  <si>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</si>
  <si>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</si>
  <si>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</si>
  <si>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</si>
  <si>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</si>
  <si>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</si>
  <si>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</si>
  <si>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</si>
  <si>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</si>
  <si>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</si>
  <si>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</si>
  <si>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</si>
  <si>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</si>
  <si>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</si>
  <si>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</si>
  <si>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</si>
  <si>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</si>
  <si>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</si>
  <si>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</si>
  <si>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</si>
  <si>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</si>
  <si>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</si>
  <si>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</si>
  <si>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</si>
  <si>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</si>
  <si>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</si>
  <si>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</si>
  <si>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</si>
  <si>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</si>
  <si>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</si>
  <si>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</si>
  <si>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</si>
  <si>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</si>
  <si>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</si>
  <si>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</si>
  <si>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</si>
  <si>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</si>
  <si>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</si>
  <si>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</si>
  <si>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</si>
  <si>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</si>
  <si>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</si>
  <si>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</si>
  <si>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</si>
  <si>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</si>
  <si>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</si>
  <si>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</si>
  <si>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</si>
  <si>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</si>
  <si>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</si>
  <si>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</si>
  <si>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</si>
  <si>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</si>
  <si>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</si>
  <si>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</si>
  <si>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</si>
  <si>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</si>
  <si>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</si>
  <si>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</si>
  <si>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</si>
  <si>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</si>
  <si>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</si>
  <si>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</si>
  <si>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</si>
  <si>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</si>
  <si>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</si>
  <si>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</si>
  <si>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</si>
  <si>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</si>
  <si>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</si>
  <si>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</si>
  <si>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</si>
  <si>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</si>
  <si>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</si>
  <si>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</si>
  <si>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</si>
  <si>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</si>
  <si>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</si>
  <si>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</si>
  <si>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</si>
  <si>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</si>
  <si>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</si>
  <si>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</si>
  <si>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</si>
  <si>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</si>
  <si>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</si>
  <si>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</si>
  <si>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</si>
  <si>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</si>
  <si>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</si>
  <si>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</si>
  <si>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</si>
  <si>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</si>
  <si>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</si>
  <si>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</si>
  <si>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</si>
  <si>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</si>
  <si>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</si>
  <si>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</si>
  <si>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</si>
  <si>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</si>
  <si>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</si>
  <si>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</si>
  <si>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</si>
  <si>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</si>
  <si>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</si>
  <si>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</si>
  <si>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</si>
  <si>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</si>
  <si>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</si>
  <si>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</si>
  <si>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</si>
  <si>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</si>
  <si>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</si>
  <si>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</si>
  <si>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</si>
  <si>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</si>
  <si>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</si>
  <si>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</si>
  <si>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</si>
  <si>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</si>
  <si>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</si>
  <si>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</si>
  <si>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</si>
  <si>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</si>
  <si>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</si>
  <si>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</si>
  <si>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</si>
  <si>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</si>
  <si>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</si>
  <si>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</si>
  <si>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</si>
  <si>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</si>
  <si>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</si>
  <si>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</si>
  <si>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</si>
  <si>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</si>
  <si>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</si>
  <si>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</si>
  <si>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</si>
  <si>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</si>
  <si>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</si>
  <si>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</si>
  <si>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</si>
  <si>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</si>
  <si>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</si>
  <si>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</si>
  <si>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</si>
  <si>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</si>
  <si>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</si>
  <si>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</si>
  <si>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</si>
  <si>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</si>
  <si>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</si>
  <si>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</si>
  <si>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</si>
  <si>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</si>
  <si>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</si>
  <si>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</si>
  <si>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</si>
  <si>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</si>
  <si>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</si>
  <si>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</si>
  <si>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</si>
  <si>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</si>
  <si>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</si>
  <si>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</si>
  <si>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</si>
  <si>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</si>
  <si>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</si>
  <si>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</si>
  <si>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</si>
  <si>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</si>
  <si>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</si>
  <si>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</si>
  <si>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</si>
  <si>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</si>
  <si>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</si>
  <si>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</si>
  <si>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</si>
  <si>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</si>
  <si>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</si>
  <si>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</si>
  <si>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</si>
  <si>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</si>
  <si>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</si>
  <si>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</si>
  <si>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</si>
  <si>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</si>
  <si>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</si>
  <si>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</si>
  <si>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</si>
  <si>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</si>
  <si>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</si>
  <si>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</si>
  <si>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</si>
  <si>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</si>
  <si>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</si>
  <si>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</si>
  <si>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</si>
  <si>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</si>
  <si>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</si>
  <si>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</si>
  <si>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</si>
  <si>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</si>
  <si>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</si>
  <si>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</si>
  <si>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</si>
  <si>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</si>
  <si>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</si>
  <si>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</si>
  <si>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</si>
  <si>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</si>
  <si>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</si>
  <si>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</si>
  <si>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</si>
  <si>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</si>
  <si>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</si>
  <si>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</si>
  <si>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</si>
  <si>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</si>
  <si>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</si>
  <si>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</si>
  <si>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</si>
  <si>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</si>
  <si>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</si>
  <si>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</si>
  <si>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</si>
  <si>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</si>
  <si>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</si>
  <si>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</si>
  <si>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</si>
  <si>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</si>
  <si>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</si>
  <si>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</si>
  <si>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</si>
  <si>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</si>
  <si>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</si>
  <si>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</si>
  <si>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</si>
  <si>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</si>
  <si>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</si>
  <si>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</si>
  <si>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</si>
  <si>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</si>
  <si>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</si>
  <si>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</si>
  <si>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</si>
  <si>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</si>
  <si>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</si>
  <si>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</si>
  <si>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</si>
  <si>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</si>
  <si>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</si>
  <si>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</si>
  <si>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</si>
  <si>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</si>
  <si>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</si>
  <si>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</si>
  <si>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</si>
  <si>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</si>
  <si>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</si>
  <si>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</si>
  <si>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</si>
  <si>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</si>
  <si>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</si>
  <si>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</si>
  <si>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</si>
  <si>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</si>
  <si>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</si>
  <si>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</si>
  <si>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</si>
  <si>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</si>
  <si>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</si>
  <si>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</si>
  <si>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</si>
  <si>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</si>
  <si>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</si>
  <si>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</si>
  <si>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</si>
  <si>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</si>
  <si>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</si>
  <si>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</si>
  <si>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</si>
  <si>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</si>
  <si>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</si>
  <si>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</si>
  <si>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</si>
  <si>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</si>
  <si>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</si>
  <si>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</si>
  <si>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</si>
  <si>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</si>
  <si>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</si>
  <si>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</si>
  <si>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</si>
  <si>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</si>
  <si>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</si>
  <si>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</si>
  <si>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</si>
  <si>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</si>
  <si>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</si>
  <si>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</si>
  <si>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</si>
  <si>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</si>
  <si>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</si>
  <si>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</si>
  <si>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</si>
  <si>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</si>
  <si>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</si>
  <si>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</si>
  <si>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</si>
  <si>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</si>
  <si>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</si>
  <si>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</si>
  <si>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</si>
  <si>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</si>
  <si>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</si>
  <si>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</si>
  <si>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</si>
  <si>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</si>
  <si>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</si>
  <si>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</si>
  <si>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</si>
  <si>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</si>
  <si>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</si>
  <si>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</si>
  <si>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</si>
  <si>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</si>
  <si>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</si>
  <si>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</si>
  <si>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</si>
  <si>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</si>
  <si>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</si>
  <si>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</si>
  <si>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</si>
  <si>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</si>
  <si>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</si>
  <si>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</si>
  <si>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</si>
  <si>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</si>
  <si>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</si>
  <si>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</si>
  <si>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</si>
  <si>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</si>
  <si>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</si>
  <si>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</si>
  <si>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</si>
  <si>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</si>
  <si>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</si>
  <si>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</si>
  <si>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</si>
  <si>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</si>
  <si>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</si>
  <si>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</si>
  <si>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</si>
  <si>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</si>
  <si>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</si>
  <si>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</si>
  <si>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</si>
  <si>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</si>
  <si>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</si>
  <si>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</si>
  <si>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</si>
  <si>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</si>
  <si>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</si>
  <si>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</si>
  <si>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</si>
  <si>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</si>
  <si>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</si>
  <si>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</si>
  <si>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</si>
  <si>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</si>
  <si>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</si>
  <si>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</si>
  <si>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</si>
  <si>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</si>
  <si>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</si>
  <si>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</si>
  <si>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</si>
  <si>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</si>
  <si>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</si>
  <si>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</si>
  <si>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</si>
  <si>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</si>
  <si>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</si>
  <si>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</si>
  <si>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</si>
  <si>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</si>
  <si>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</si>
  <si>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</si>
  <si>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</si>
  <si>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</si>
  <si>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</si>
  <si>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</si>
  <si>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</si>
  <si>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</si>
  <si>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</si>
  <si>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</si>
  <si>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</si>
  <si>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</si>
  <si>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</si>
  <si>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</si>
  <si>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</si>
  <si>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</si>
  <si>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</si>
  <si>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</si>
  <si>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</si>
  <si>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</si>
  <si>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</si>
  <si>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</si>
  <si>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</si>
  <si>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</si>
  <si>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</si>
  <si>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</si>
  <si>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</si>
  <si>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</si>
  <si>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</si>
  <si>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</si>
  <si>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</si>
  <si>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</si>
  <si>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</si>
  <si>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</si>
  <si>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</si>
  <si>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</si>
  <si>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令和８年度地域情報化アドバイザー派遣申請書</t>
    <phoneticPr fontId="2"/>
  </si>
  <si>
    <t>申請日：</t>
    <rPh sb="0" eb="3">
      <t>シンセイビ</t>
    </rPh>
    <phoneticPr fontId="2"/>
  </si>
  <si>
    <t>　地域情報化の推進に当たり、下記のとおり地域情報化アドバイザーの派遣を依頼します。</t>
    <phoneticPr fontId="2"/>
  </si>
  <si>
    <t>申請前の確認事項</t>
    <rPh sb="0" eb="3">
      <t>シンセイマエ</t>
    </rPh>
    <rPh sb="4" eb="6">
      <t>カクニン</t>
    </rPh>
    <rPh sb="6" eb="8">
      <t>ジコウ</t>
    </rPh>
    <phoneticPr fontId="2"/>
  </si>
  <si>
    <t>・地域情報化アドバイザー派遣申請マニュアルを確認している。</t>
    <rPh sb="1" eb="6">
      <t>チイキジョウホウカ</t>
    </rPh>
    <rPh sb="12" eb="14">
      <t>ハケン</t>
    </rPh>
    <rPh sb="14" eb="16">
      <t>シンセイ</t>
    </rPh>
    <rPh sb="22" eb="24">
      <t>カクニン</t>
    </rPh>
    <phoneticPr fontId="6"/>
  </si>
  <si>
    <t>・派遣申請者向け説明会(動画)を視聴した。</t>
    <rPh sb="1" eb="6">
      <t>ハケンシンセイシャ</t>
    </rPh>
    <rPh sb="6" eb="7">
      <t>ム</t>
    </rPh>
    <rPh sb="8" eb="11">
      <t>セツメイカイ</t>
    </rPh>
    <rPh sb="12" eb="14">
      <t>ドウガ</t>
    </rPh>
    <rPh sb="16" eb="18">
      <t>シチョウ</t>
    </rPh>
    <phoneticPr fontId="6"/>
  </si>
  <si>
    <t>・今年度、同一事業かつ同一アドバイザーで派遣申請をしていない。</t>
    <rPh sb="1" eb="4">
      <t>コンネンド</t>
    </rPh>
    <rPh sb="5" eb="9">
      <t>ドウイツジギョウ</t>
    </rPh>
    <rPh sb="11" eb="13">
      <t>ドウイツ</t>
    </rPh>
    <rPh sb="20" eb="24">
      <t>ハケンシンセイ</t>
    </rPh>
    <phoneticPr fontId="2"/>
  </si>
  <si>
    <t>・その他派遣不可の事例ではない※マニュアルに記載</t>
    <rPh sb="3" eb="4">
      <t>タ</t>
    </rPh>
    <rPh sb="4" eb="8">
      <t>ハケンフカ</t>
    </rPh>
    <rPh sb="9" eb="11">
      <t>ジレイ</t>
    </rPh>
    <rPh sb="22" eb="24">
      <t>キサイ</t>
    </rPh>
    <phoneticPr fontId="2"/>
  </si>
  <si>
    <t>１．申請団体</t>
    <rPh sb="2" eb="4">
      <t>シンセイ</t>
    </rPh>
    <rPh sb="4" eb="6">
      <t>ダンタイ</t>
    </rPh>
    <phoneticPr fontId="6"/>
  </si>
  <si>
    <t>区分</t>
    <rPh sb="0" eb="2">
      <t>クブン</t>
    </rPh>
    <phoneticPr fontId="2"/>
  </si>
  <si>
    <t>団体名</t>
    <rPh sb="0" eb="3">
      <t>ダンタイメイ</t>
    </rPh>
    <phoneticPr fontId="2"/>
  </si>
  <si>
    <t>都道府県名</t>
    <rPh sb="0" eb="5">
      <t>トドウフケンメイ</t>
    </rPh>
    <phoneticPr fontId="2"/>
  </si>
  <si>
    <t>部署名</t>
    <rPh sb="0" eb="3">
      <t>ブショメイ</t>
    </rPh>
    <phoneticPr fontId="2"/>
  </si>
  <si>
    <t>担当者氏名</t>
    <rPh sb="0" eb="3">
      <t>タントウシャ</t>
    </rPh>
    <rPh sb="3" eb="5">
      <t>シメイ</t>
    </rPh>
    <phoneticPr fontId="2"/>
  </si>
  <si>
    <t>電話番号</t>
    <rPh sb="0" eb="2">
      <t>デンワ</t>
    </rPh>
    <rPh sb="2" eb="4">
      <t>バンゴウ</t>
    </rPh>
    <phoneticPr fontId="2"/>
  </si>
  <si>
    <t>メールアドレス</t>
    <phoneticPr fontId="2"/>
  </si>
  <si>
    <t>管区（総合通信局等）</t>
    <rPh sb="0" eb="2">
      <t>カンク</t>
    </rPh>
    <rPh sb="3" eb="8">
      <t>ソウゴウツウシンキョク</t>
    </rPh>
    <rPh sb="8" eb="9">
      <t>トウ</t>
    </rPh>
    <phoneticPr fontId="2"/>
  </si>
  <si>
    <t>２．推薦団体（「区分」が「NPO・商工会・大学等」または「地場企業等」の場合のみ入力）</t>
    <rPh sb="2" eb="4">
      <t>スイセン</t>
    </rPh>
    <rPh sb="4" eb="6">
      <t>ダンタイ</t>
    </rPh>
    <rPh sb="8" eb="10">
      <t>クブン</t>
    </rPh>
    <rPh sb="17" eb="20">
      <t>ショウコウカイ</t>
    </rPh>
    <rPh sb="21" eb="23">
      <t>ダイガク</t>
    </rPh>
    <rPh sb="23" eb="24">
      <t>ナド</t>
    </rPh>
    <rPh sb="29" eb="34">
      <t>ジバキギョウトウ</t>
    </rPh>
    <rPh sb="36" eb="38">
      <t>バアイ</t>
    </rPh>
    <rPh sb="40" eb="42">
      <t>ニュウリョク</t>
    </rPh>
    <phoneticPr fontId="6"/>
  </si>
  <si>
    <t>部署名</t>
    <rPh sb="0" eb="2">
      <t>ブショ</t>
    </rPh>
    <rPh sb="2" eb="3">
      <t>メイ</t>
    </rPh>
    <phoneticPr fontId="2"/>
  </si>
  <si>
    <t>３．支援内容（概要）</t>
    <rPh sb="2" eb="4">
      <t>シエン</t>
    </rPh>
    <rPh sb="4" eb="6">
      <t>ナイヨウ</t>
    </rPh>
    <rPh sb="7" eb="9">
      <t>ガイヨウ</t>
    </rPh>
    <phoneticPr fontId="2"/>
  </si>
  <si>
    <t>事業名</t>
    <rPh sb="0" eb="2">
      <t>ジギョウ</t>
    </rPh>
    <rPh sb="2" eb="3">
      <t>メイ</t>
    </rPh>
    <phoneticPr fontId="2"/>
  </si>
  <si>
    <t>新規・継続（選択式）</t>
    <rPh sb="0" eb="2">
      <t>シンキ</t>
    </rPh>
    <rPh sb="3" eb="5">
      <t>ケイゾク</t>
    </rPh>
    <rPh sb="6" eb="9">
      <t>センタクシキ</t>
    </rPh>
    <phoneticPr fontId="2"/>
  </si>
  <si>
    <t>４．支援内容（詳細）</t>
    <rPh sb="2" eb="4">
      <t>シエン</t>
    </rPh>
    <rPh sb="4" eb="6">
      <t>ナイヨウ</t>
    </rPh>
    <rPh sb="7" eb="9">
      <t>ショウサイ</t>
    </rPh>
    <phoneticPr fontId="2"/>
  </si>
  <si>
    <t>背景
（事業の現況や課題を記載）</t>
    <rPh sb="0" eb="2">
      <t>ハイケイ</t>
    </rPh>
    <rPh sb="4" eb="6">
      <t>ジギョウ</t>
    </rPh>
    <rPh sb="7" eb="9">
      <t>ゲンキョウ</t>
    </rPh>
    <rPh sb="10" eb="12">
      <t>カダイ</t>
    </rPh>
    <rPh sb="13" eb="15">
      <t>キサイ</t>
    </rPh>
    <phoneticPr fontId="2"/>
  </si>
  <si>
    <t>アドバイザー支援依頼内容</t>
    <rPh sb="8" eb="10">
      <t>イライ</t>
    </rPh>
    <rPh sb="10" eb="12">
      <t>ナイヨウ</t>
    </rPh>
    <phoneticPr fontId="2"/>
  </si>
  <si>
    <t>主催者</t>
    <rPh sb="0" eb="3">
      <t>シュサイシャ</t>
    </rPh>
    <phoneticPr fontId="2"/>
  </si>
  <si>
    <t>対象者・人数</t>
    <rPh sb="0" eb="3">
      <t>タイショウシャ</t>
    </rPh>
    <rPh sb="4" eb="6">
      <t>ニンズウ</t>
    </rPh>
    <phoneticPr fontId="2"/>
  </si>
  <si>
    <t>支援形態（複数選択可）</t>
    <rPh sb="0" eb="2">
      <t>シエン</t>
    </rPh>
    <rPh sb="2" eb="4">
      <t>ケイタイ</t>
    </rPh>
    <phoneticPr fontId="2"/>
  </si>
  <si>
    <t>住民を含む支援（地域社会DX）</t>
    <phoneticPr fontId="2"/>
  </si>
  <si>
    <t>庁内支援（自治体DX）</t>
    <rPh sb="0" eb="2">
      <t>チョウナイ</t>
    </rPh>
    <rPh sb="2" eb="4">
      <t>シエン</t>
    </rPh>
    <phoneticPr fontId="2"/>
  </si>
  <si>
    <t>DXに関する計画策定支援</t>
    <rPh sb="3" eb="4">
      <t>カン</t>
    </rPh>
    <rPh sb="6" eb="8">
      <t>ケイカク</t>
    </rPh>
    <rPh sb="8" eb="10">
      <t>サクテイ</t>
    </rPh>
    <rPh sb="10" eb="12">
      <t>シエン</t>
    </rPh>
    <phoneticPr fontId="2"/>
  </si>
  <si>
    <t>外部人材活用</t>
    <phoneticPr fontId="2"/>
  </si>
  <si>
    <t>プロジェクトマネジメント支援
（事業の進め方支援）</t>
    <rPh sb="16" eb="18">
      <t>ジギョウ</t>
    </rPh>
    <rPh sb="19" eb="20">
      <t>スス</t>
    </rPh>
    <rPh sb="21" eb="22">
      <t>カタ</t>
    </rPh>
    <rPh sb="22" eb="24">
      <t>シエン</t>
    </rPh>
    <phoneticPr fontId="2"/>
  </si>
  <si>
    <t>EBPM（エビデンスに基づく政策立案）</t>
  </si>
  <si>
    <t>ICT活用広報</t>
  </si>
  <si>
    <t>AI活用</t>
    <phoneticPr fontId="2"/>
  </si>
  <si>
    <t>生成AI活用</t>
  </si>
  <si>
    <t>ネットワークインフラ
（Ｗｉ-Ｆｉ／ＬＰＷＡ／光ネットワーク）</t>
  </si>
  <si>
    <t>５Ｇ</t>
  </si>
  <si>
    <t>デジタルデバイド対策</t>
  </si>
  <si>
    <t>個人情報保護</t>
  </si>
  <si>
    <t>自治体システムの標準化・共通化</t>
  </si>
  <si>
    <t>スマートシティ</t>
  </si>
  <si>
    <t>自治体セキュリティ</t>
  </si>
  <si>
    <t>自治体システム調達／
地域情報プラットフォーム</t>
    <phoneticPr fontId="2"/>
  </si>
  <si>
    <t>テレワーク</t>
    <phoneticPr fontId="2"/>
  </si>
  <si>
    <t>RPA導入</t>
  </si>
  <si>
    <t>働き方</t>
  </si>
  <si>
    <t>５．アドバイザー</t>
    <phoneticPr fontId="2"/>
  </si>
  <si>
    <t>依頼方法</t>
    <rPh sb="0" eb="4">
      <t>イライホウホウ</t>
    </rPh>
    <phoneticPr fontId="2"/>
  </si>
  <si>
    <t>（通常派遣）</t>
    <rPh sb="1" eb="3">
      <t>ツウジョウ</t>
    </rPh>
    <rPh sb="3" eb="5">
      <t>ハケン</t>
    </rPh>
    <phoneticPr fontId="2"/>
  </si>
  <si>
    <t>氏名</t>
    <rPh sb="0" eb="2">
      <t>シメイ</t>
    </rPh>
    <phoneticPr fontId="2"/>
  </si>
  <si>
    <t>指名理由</t>
    <rPh sb="0" eb="2">
      <t>シメイ</t>
    </rPh>
    <rPh sb="2" eb="4">
      <t>リユウ</t>
    </rPh>
    <phoneticPr fontId="2"/>
  </si>
  <si>
    <t>第１候補者</t>
    <rPh sb="0" eb="1">
      <t>ダイ</t>
    </rPh>
    <rPh sb="2" eb="5">
      <t>コウホシャ</t>
    </rPh>
    <phoneticPr fontId="2"/>
  </si>
  <si>
    <t>第２候補者</t>
    <rPh sb="0" eb="1">
      <t>ダイ</t>
    </rPh>
    <rPh sb="2" eb="5">
      <t>コウホシャ</t>
    </rPh>
    <phoneticPr fontId="2"/>
  </si>
  <si>
    <t>第３候補者</t>
    <rPh sb="0" eb="1">
      <t>ダイ</t>
    </rPh>
    <rPh sb="2" eb="5">
      <t>コウホシャ</t>
    </rPh>
    <phoneticPr fontId="2"/>
  </si>
  <si>
    <t>（チーム型派遣）</t>
    <rPh sb="4" eb="5">
      <t>ガタ</t>
    </rPh>
    <rPh sb="5" eb="7">
      <t>ハケン</t>
    </rPh>
    <phoneticPr fontId="2"/>
  </si>
  <si>
    <t>チーム型派遣を希望する（選択）</t>
    <rPh sb="3" eb="4">
      <t>ガタ</t>
    </rPh>
    <rPh sb="4" eb="6">
      <t>ハケン</t>
    </rPh>
    <rPh sb="7" eb="9">
      <t>キボウ</t>
    </rPh>
    <rPh sb="12" eb="14">
      <t>センタク</t>
    </rPh>
    <phoneticPr fontId="2"/>
  </si>
  <si>
    <t>チーム型派遣を希望する理由
（アドバイザーごとの役割を記入）</t>
    <rPh sb="3" eb="4">
      <t>ガタ</t>
    </rPh>
    <rPh sb="4" eb="6">
      <t>ハケン</t>
    </rPh>
    <rPh sb="7" eb="9">
      <t>キボウ</t>
    </rPh>
    <rPh sb="11" eb="13">
      <t>リユウ</t>
    </rPh>
    <rPh sb="24" eb="26">
      <t>ヤクワリ</t>
    </rPh>
    <rPh sb="27" eb="29">
      <t>キニュウ</t>
    </rPh>
    <phoneticPr fontId="2"/>
  </si>
  <si>
    <t>チーム型派遣の場合アドバイザーごとの役割が分かれている必要があります。</t>
  </si>
  <si>
    <t>（調整）</t>
    <rPh sb="1" eb="3">
      <t>チョウセイ</t>
    </rPh>
    <phoneticPr fontId="2"/>
  </si>
  <si>
    <t>アドバイザーの都合による派遣希望日程の調整可否：</t>
    <rPh sb="7" eb="9">
      <t>ツゴウ</t>
    </rPh>
    <rPh sb="12" eb="14">
      <t>ハケン</t>
    </rPh>
    <rPh sb="14" eb="16">
      <t>キボウ</t>
    </rPh>
    <rPh sb="16" eb="18">
      <t>ニッテイ</t>
    </rPh>
    <rPh sb="19" eb="21">
      <t>チョウセイ</t>
    </rPh>
    <rPh sb="21" eb="23">
      <t>カヒ</t>
    </rPh>
    <phoneticPr fontId="6"/>
  </si>
  <si>
    <t>調整範囲</t>
    <rPh sb="0" eb="2">
      <t>チョウセイ</t>
    </rPh>
    <rPh sb="2" eb="4">
      <t>ハンイ</t>
    </rPh>
    <phoneticPr fontId="6"/>
  </si>
  <si>
    <t>事前打合せ済でない申請の場合、調整の結果ご希望に沿えない場合や再検討を依頼する場合があります。</t>
    <phoneticPr fontId="6"/>
  </si>
  <si>
    <t>６．派遣日・派遣場所</t>
    <rPh sb="2" eb="4">
      <t>ハケン</t>
    </rPh>
    <rPh sb="4" eb="5">
      <t>ビ</t>
    </rPh>
    <rPh sb="6" eb="8">
      <t>ハケン</t>
    </rPh>
    <rPh sb="8" eb="10">
      <t>バショ</t>
    </rPh>
    <phoneticPr fontId="2"/>
  </si>
  <si>
    <t>実施回</t>
    <rPh sb="0" eb="2">
      <t>ジッシ</t>
    </rPh>
    <rPh sb="2" eb="3">
      <t>カイ</t>
    </rPh>
    <phoneticPr fontId="2"/>
  </si>
  <si>
    <t>派遣日</t>
    <rPh sb="0" eb="2">
      <t>ハケン</t>
    </rPh>
    <rPh sb="2" eb="3">
      <t>ビ</t>
    </rPh>
    <phoneticPr fontId="2"/>
  </si>
  <si>
    <t>支援内容（選択式）</t>
    <rPh sb="0" eb="4">
      <t>シエンナイヨウ</t>
    </rPh>
    <rPh sb="5" eb="8">
      <t>センタクシキ</t>
    </rPh>
    <phoneticPr fontId="2"/>
  </si>
  <si>
    <t>住所</t>
    <rPh sb="0" eb="2">
      <t>ジュウショ</t>
    </rPh>
    <phoneticPr fontId="2"/>
  </si>
  <si>
    <t>1回目</t>
    <rPh sb="1" eb="3">
      <t>カイメ</t>
    </rPh>
    <phoneticPr fontId="2"/>
  </si>
  <si>
    <t>①事前打合せ</t>
  </si>
  <si>
    <t>2回目</t>
    <rPh sb="1" eb="3">
      <t>カイメ</t>
    </rPh>
    <phoneticPr fontId="2"/>
  </si>
  <si>
    <t>②(1)具体的課題への助言</t>
  </si>
  <si>
    <t>3回目</t>
    <rPh sb="1" eb="3">
      <t>カイメ</t>
    </rPh>
    <phoneticPr fontId="2"/>
  </si>
  <si>
    <t>②(2)研修（講演＆WS）</t>
    <phoneticPr fontId="2"/>
  </si>
  <si>
    <t>4回目</t>
    <rPh sb="1" eb="3">
      <t>カイメ</t>
    </rPh>
    <phoneticPr fontId="2"/>
  </si>
  <si>
    <t>②(3)研修（講演）</t>
    <phoneticPr fontId="2"/>
  </si>
  <si>
    <t>5回目</t>
    <rPh sb="1" eb="3">
      <t>カイメ</t>
    </rPh>
    <phoneticPr fontId="2"/>
  </si>
  <si>
    <t>③フォローアップ</t>
    <phoneticPr fontId="2"/>
  </si>
  <si>
    <t>以降は必要に応じて追加</t>
    <rPh sb="0" eb="2">
      <t>イコウ</t>
    </rPh>
    <rPh sb="3" eb="5">
      <t>ヒツヨウ</t>
    </rPh>
    <rPh sb="6" eb="7">
      <t>オウ</t>
    </rPh>
    <rPh sb="9" eb="11">
      <t>ツイカ</t>
    </rPh>
    <phoneticPr fontId="2"/>
  </si>
  <si>
    <t>派遣利用のきっかけ</t>
    <rPh sb="0" eb="2">
      <t>ハケン</t>
    </rPh>
    <rPh sb="2" eb="4">
      <t>リヨウ</t>
    </rPh>
    <phoneticPr fontId="2"/>
  </si>
  <si>
    <t>総務省職員の同席</t>
  </si>
  <si>
    <t>令和８年度地域情報化アドバイザー派遣　報告書</t>
    <rPh sb="19" eb="22">
      <t>ホウコクショ</t>
    </rPh>
    <phoneticPr fontId="2"/>
  </si>
  <si>
    <t>派遣決定番号：</t>
    <rPh sb="0" eb="2">
      <t>ハケン</t>
    </rPh>
    <rPh sb="2" eb="4">
      <t>ケッテイ</t>
    </rPh>
    <rPh sb="4" eb="6">
      <t>バンゴウ</t>
    </rPh>
    <phoneticPr fontId="2"/>
  </si>
  <si>
    <t>報告日：</t>
    <rPh sb="0" eb="2">
      <t>ホウコク</t>
    </rPh>
    <rPh sb="2" eb="3">
      <t>ビ</t>
    </rPh>
    <phoneticPr fontId="2"/>
  </si>
  <si>
    <t>事例集</t>
    <rPh sb="0" eb="2">
      <t>ジレイ</t>
    </rPh>
    <rPh sb="2" eb="3">
      <t>シュウ</t>
    </rPh>
    <phoneticPr fontId="2"/>
  </si>
  <si>
    <t>支援方法</t>
    <rPh sb="0" eb="2">
      <t>シエン</t>
    </rPh>
    <rPh sb="2" eb="4">
      <t>ホウホウ</t>
    </rPh>
    <phoneticPr fontId="2"/>
  </si>
  <si>
    <t>新規・継続</t>
    <rPh sb="0" eb="2">
      <t>シンキ</t>
    </rPh>
    <rPh sb="3" eb="5">
      <t>ケイゾク</t>
    </rPh>
    <phoneticPr fontId="2"/>
  </si>
  <si>
    <t>対応アドバイザー</t>
    <rPh sb="0" eb="2">
      <t>タイオウ</t>
    </rPh>
    <phoneticPr fontId="2"/>
  </si>
  <si>
    <t>背景（状況と課題）</t>
    <rPh sb="0" eb="2">
      <t>ハイケイ</t>
    </rPh>
    <rPh sb="3" eb="5">
      <t>ジョウキョウ</t>
    </rPh>
    <rPh sb="6" eb="8">
      <t>カダイ</t>
    </rPh>
    <phoneticPr fontId="2"/>
  </si>
  <si>
    <t>支援内容</t>
    <rPh sb="0" eb="2">
      <t>シエン</t>
    </rPh>
    <rPh sb="2" eb="4">
      <t>ナイヨウ</t>
    </rPh>
    <phoneticPr fontId="2"/>
  </si>
  <si>
    <t>支援成果</t>
    <rPh sb="0" eb="2">
      <t>シエン</t>
    </rPh>
    <rPh sb="2" eb="4">
      <t>セイカ</t>
    </rPh>
    <phoneticPr fontId="2"/>
  </si>
  <si>
    <t>支援分野</t>
    <rPh sb="0" eb="2">
      <t>シエン</t>
    </rPh>
    <rPh sb="2" eb="4">
      <t>ブンヤ</t>
    </rPh>
    <phoneticPr fontId="2"/>
  </si>
  <si>
    <t>５．支援結果</t>
    <rPh sb="2" eb="4">
      <t>シエン</t>
    </rPh>
    <rPh sb="4" eb="6">
      <t>ケッカ</t>
    </rPh>
    <phoneticPr fontId="2"/>
  </si>
  <si>
    <t>②予算は確保済みであり、年度内に推進する</t>
    <rPh sb="1" eb="3">
      <t>ヨサン</t>
    </rPh>
    <rPh sb="4" eb="6">
      <t>カクホ</t>
    </rPh>
    <rPh sb="6" eb="7">
      <t>ズ</t>
    </rPh>
    <rPh sb="12" eb="15">
      <t>ネンドナイ</t>
    </rPh>
    <rPh sb="16" eb="18">
      <t>スイシン</t>
    </rPh>
    <phoneticPr fontId="2"/>
  </si>
  <si>
    <t>自主事業</t>
    <rPh sb="0" eb="4">
      <t>ジシュジギョウ</t>
    </rPh>
    <phoneticPr fontId="2"/>
  </si>
  <si>
    <t>③次年度に予算化を図り推進する</t>
    <rPh sb="1" eb="4">
      <t>ジネンド</t>
    </rPh>
    <rPh sb="5" eb="8">
      <t>ヨサンカ</t>
    </rPh>
    <rPh sb="9" eb="10">
      <t>ハカ</t>
    </rPh>
    <rPh sb="11" eb="13">
      <t>スイシン</t>
    </rPh>
    <phoneticPr fontId="2"/>
  </si>
  <si>
    <t>補助事業</t>
    <rPh sb="0" eb="4">
      <t>ホジョジギョウ</t>
    </rPh>
    <phoneticPr fontId="2"/>
  </si>
  <si>
    <t>実施日時</t>
    <rPh sb="0" eb="2">
      <t>ジッシ</t>
    </rPh>
    <rPh sb="2" eb="4">
      <t>ニチジ</t>
    </rPh>
    <phoneticPr fontId="2"/>
  </si>
  <si>
    <t>④現段階では課題・問題が残っているため、未定</t>
    <rPh sb="1" eb="4">
      <t>ゲンダンカイ</t>
    </rPh>
    <rPh sb="6" eb="8">
      <t>カダイ</t>
    </rPh>
    <rPh sb="9" eb="11">
      <t>モンダイ</t>
    </rPh>
    <rPh sb="12" eb="13">
      <t>ノコ</t>
    </rPh>
    <rPh sb="20" eb="22">
      <t>ミテイ</t>
    </rPh>
    <phoneticPr fontId="2"/>
  </si>
  <si>
    <t>予算によらずに</t>
    <rPh sb="0" eb="2">
      <t>ヨサン</t>
    </rPh>
    <phoneticPr fontId="2"/>
  </si>
  <si>
    <t>実施場所（実地・オンライン）</t>
    <rPh sb="0" eb="2">
      <t>ジッシ</t>
    </rPh>
    <rPh sb="2" eb="4">
      <t>バショ</t>
    </rPh>
    <rPh sb="5" eb="7">
      <t>ジッチ</t>
    </rPh>
    <phoneticPr fontId="2"/>
  </si>
  <si>
    <t>⑤予算以外で、今後取り組む事項がある</t>
    <rPh sb="1" eb="3">
      <t>ヨサン</t>
    </rPh>
    <rPh sb="3" eb="5">
      <t>イガイ</t>
    </rPh>
    <rPh sb="7" eb="9">
      <t>コンゴ</t>
    </rPh>
    <rPh sb="9" eb="10">
      <t>ト</t>
    </rPh>
    <rPh sb="11" eb="12">
      <t>ク</t>
    </rPh>
    <rPh sb="13" eb="15">
      <t>ジコウ</t>
    </rPh>
    <phoneticPr fontId="2"/>
  </si>
  <si>
    <t>終わり</t>
    <rPh sb="0" eb="1">
      <t>オ</t>
    </rPh>
    <phoneticPr fontId="2"/>
  </si>
  <si>
    <t>支援を受けた対象者</t>
    <rPh sb="0" eb="2">
      <t>シエン</t>
    </rPh>
    <rPh sb="3" eb="4">
      <t>ウ</t>
    </rPh>
    <rPh sb="6" eb="8">
      <t>タイショウ</t>
    </rPh>
    <rPh sb="8" eb="9">
      <t>シャ</t>
    </rPh>
    <phoneticPr fontId="2"/>
  </si>
  <si>
    <t>⑥途中段階であり、具体的な成果はできていない</t>
    <rPh sb="1" eb="3">
      <t>トチュウ</t>
    </rPh>
    <rPh sb="3" eb="5">
      <t>ダンカイ</t>
    </rPh>
    <rPh sb="9" eb="12">
      <t>グタイテキ</t>
    </rPh>
    <rPh sb="13" eb="15">
      <t>セイカ</t>
    </rPh>
    <phoneticPr fontId="2"/>
  </si>
  <si>
    <t>⑥その他</t>
    <rPh sb="3" eb="4">
      <t>ホカ</t>
    </rPh>
    <phoneticPr fontId="2"/>
  </si>
  <si>
    <t>その他</t>
    <rPh sb="2" eb="3">
      <t>タ</t>
    </rPh>
    <phoneticPr fontId="2"/>
  </si>
  <si>
    <t>支援を受けた内容</t>
    <phoneticPr fontId="2"/>
  </si>
  <si>
    <t>次回の取組予定</t>
    <rPh sb="0" eb="2">
      <t>ジカイ</t>
    </rPh>
    <rPh sb="3" eb="7">
      <t>トリクミヨテイ</t>
    </rPh>
    <phoneticPr fontId="2"/>
  </si>
  <si>
    <t>支援の様子（写真）</t>
    <rPh sb="0" eb="2">
      <t>シエン</t>
    </rPh>
    <rPh sb="3" eb="5">
      <t>ヨウス</t>
    </rPh>
    <rPh sb="6" eb="8">
      <t>シャシン</t>
    </rPh>
    <phoneticPr fontId="2"/>
  </si>
  <si>
    <t>支援を受けた内容</t>
    <rPh sb="0" eb="2">
      <t>シエン</t>
    </rPh>
    <rPh sb="3" eb="4">
      <t>ウ</t>
    </rPh>
    <rPh sb="6" eb="8">
      <t>ナイヨウ</t>
    </rPh>
    <phoneticPr fontId="2"/>
  </si>
  <si>
    <t>改善または解決された内容</t>
    <rPh sb="0" eb="2">
      <t>カイゼン</t>
    </rPh>
    <rPh sb="5" eb="7">
      <t>カイケツ</t>
    </rPh>
    <rPh sb="10" eb="12">
      <t>ナイヨウ</t>
    </rPh>
    <phoneticPr fontId="2"/>
  </si>
  <si>
    <t>アンケート結果
（講演、セミナー、研修の場合）</t>
    <rPh sb="5" eb="7">
      <t>ケッカ</t>
    </rPh>
    <rPh sb="9" eb="11">
      <t>コウエン</t>
    </rPh>
    <rPh sb="17" eb="19">
      <t>ケンシュウ</t>
    </rPh>
    <rPh sb="20" eb="22">
      <t>バアイ</t>
    </rPh>
    <phoneticPr fontId="2"/>
  </si>
  <si>
    <t>具体的な成果物（リストより選択）</t>
    <rPh sb="0" eb="3">
      <t>グタイテキ</t>
    </rPh>
    <rPh sb="4" eb="7">
      <t>セイカブツ</t>
    </rPh>
    <rPh sb="13" eb="15">
      <t>センタク</t>
    </rPh>
    <phoneticPr fontId="2"/>
  </si>
  <si>
    <t>具体的な成果物（具体的な内容）</t>
    <rPh sb="8" eb="11">
      <t>グタイテキ</t>
    </rPh>
    <rPh sb="12" eb="14">
      <t>ナイヨウ</t>
    </rPh>
    <phoneticPr fontId="2"/>
  </si>
  <si>
    <t>今後の事業予定（リストより選択）</t>
    <rPh sb="0" eb="2">
      <t>コンゴ</t>
    </rPh>
    <rPh sb="3" eb="5">
      <t>ジギョウ</t>
    </rPh>
    <rPh sb="5" eb="7">
      <t>ヨテイ</t>
    </rPh>
    <rPh sb="13" eb="15">
      <t>センタク</t>
    </rPh>
    <phoneticPr fontId="2"/>
  </si>
  <si>
    <t>今後の事業予定の具体的な内容や将来的に目指す姿</t>
    <rPh sb="0" eb="2">
      <t>コンゴ</t>
    </rPh>
    <rPh sb="3" eb="5">
      <t>ジギョウ</t>
    </rPh>
    <rPh sb="5" eb="7">
      <t>ヨテイ</t>
    </rPh>
    <rPh sb="8" eb="11">
      <t>グタイテキ</t>
    </rPh>
    <rPh sb="12" eb="14">
      <t>ナイヨウ</t>
    </rPh>
    <rPh sb="15" eb="18">
      <t>ショウライテキ</t>
    </rPh>
    <rPh sb="19" eb="21">
      <t>メザ</t>
    </rPh>
    <rPh sb="22" eb="23">
      <t>スガタ</t>
    </rPh>
    <phoneticPr fontId="2"/>
  </si>
  <si>
    <t>その後の事業成果</t>
    <rPh sb="2" eb="3">
      <t>ゴ</t>
    </rPh>
    <rPh sb="4" eb="6">
      <t>ジギョウ</t>
    </rPh>
    <rPh sb="6" eb="8">
      <t>セイカ</t>
    </rPh>
    <phoneticPr fontId="2"/>
  </si>
  <si>
    <t>開始時刻</t>
    <rPh sb="0" eb="2">
      <t>カイシ</t>
    </rPh>
    <rPh sb="2" eb="4">
      <t>ジコク</t>
    </rPh>
    <phoneticPr fontId="2"/>
  </si>
  <si>
    <t>終了時刻</t>
    <rPh sb="0" eb="4">
      <t>シュウリョウジコク</t>
    </rPh>
    <phoneticPr fontId="2"/>
  </si>
  <si>
    <t>6回目</t>
    <rPh sb="1" eb="3">
      <t>カイメ</t>
    </rPh>
    <phoneticPr fontId="2"/>
  </si>
  <si>
    <t>7回目</t>
    <rPh sb="1" eb="3">
      <t>カイメ</t>
    </rPh>
    <phoneticPr fontId="2"/>
  </si>
  <si>
    <t>8回目</t>
    <rPh sb="1" eb="3">
      <t>カイメ</t>
    </rPh>
    <phoneticPr fontId="2"/>
  </si>
  <si>
    <t>9回目</t>
    <rPh sb="1" eb="3">
      <t>カイメ</t>
    </rPh>
    <phoneticPr fontId="2"/>
  </si>
  <si>
    <t>10回目</t>
    <rPh sb="2" eb="4">
      <t>カイメ</t>
    </rPh>
    <phoneticPr fontId="2"/>
  </si>
  <si>
    <t>地域情報化アドバイザー派遣制度の充実のため、総務省職員が同席させていただくことがあります。</t>
    <phoneticPr fontId="2"/>
  </si>
  <si>
    <t>支援分野（複数選択可）</t>
    <rPh sb="0" eb="2">
      <t>シエン</t>
    </rPh>
    <phoneticPr fontId="2"/>
  </si>
  <si>
    <t>自治体職員</t>
    <rPh sb="0" eb="5">
      <t>ジチタイショクイン</t>
    </rPh>
    <phoneticPr fontId="9"/>
  </si>
  <si>
    <t>住民</t>
    <rPh sb="0" eb="2">
      <t>ジュウミン</t>
    </rPh>
    <phoneticPr fontId="9"/>
  </si>
  <si>
    <t>企業・団体</t>
    <rPh sb="0" eb="2">
      <t>キギョウ</t>
    </rPh>
    <rPh sb="3" eb="5">
      <t>ダンタイ</t>
    </rPh>
    <phoneticPr fontId="9"/>
  </si>
  <si>
    <t>その他(学生など）</t>
    <rPh sb="2" eb="3">
      <t>タ</t>
    </rPh>
    <rPh sb="4" eb="6">
      <t>ガクセイ</t>
    </rPh>
    <phoneticPr fontId="9"/>
  </si>
  <si>
    <t>（人）</t>
    <rPh sb="1" eb="2">
      <t>ヒト</t>
    </rPh>
    <phoneticPr fontId="2"/>
  </si>
  <si>
    <t>実施日</t>
    <rPh sb="0" eb="3">
      <t>ジッシビ</t>
    </rPh>
    <phoneticPr fontId="2"/>
  </si>
  <si>
    <t>現地派遣のみ</t>
    <rPh sb="0" eb="4">
      <t>ゲンチハケン</t>
    </rPh>
    <phoneticPr fontId="2"/>
  </si>
  <si>
    <t>現地派遣・オンライン支援</t>
    <rPh sb="0" eb="4">
      <t>ゲンチハケン</t>
    </rPh>
    <rPh sb="10" eb="12">
      <t>シエン</t>
    </rPh>
    <phoneticPr fontId="2"/>
  </si>
  <si>
    <t>オンライン支援のみ</t>
    <rPh sb="5" eb="7">
      <t>シエン</t>
    </rPh>
    <phoneticPr fontId="2"/>
  </si>
  <si>
    <t>①予算は確保済みであり、現在進行中である。</t>
    <rPh sb="1" eb="3">
      <t>ヨサン</t>
    </rPh>
    <rPh sb="4" eb="7">
      <t>カクホズ</t>
    </rPh>
    <rPh sb="12" eb="17">
      <t>ゲンザイシンコウチュウ</t>
    </rPh>
    <phoneticPr fontId="2"/>
  </si>
  <si>
    <t>スタートアップ支援（起業支援）</t>
    <rPh sb="7" eb="9">
      <t>シエン</t>
    </rPh>
    <rPh sb="10" eb="14">
      <t>キギョウシエン</t>
    </rPh>
    <phoneticPr fontId="2"/>
  </si>
  <si>
    <t>地域ビジネス</t>
    <rPh sb="0" eb="2">
      <t>チイキ</t>
    </rPh>
    <phoneticPr fontId="2"/>
  </si>
  <si>
    <t>医療・介護・健康</t>
    <rPh sb="0" eb="2">
      <t>イリョウ</t>
    </rPh>
    <rPh sb="3" eb="5">
      <t>カイゴ</t>
    </rPh>
    <rPh sb="6" eb="8">
      <t>ケンコウ</t>
    </rPh>
    <phoneticPr fontId="2"/>
  </si>
  <si>
    <t>観光</t>
    <rPh sb="0" eb="2">
      <t>カンコウ</t>
    </rPh>
    <phoneticPr fontId="2"/>
  </si>
  <si>
    <t>子育て</t>
    <rPh sb="0" eb="2">
      <t>コソダ</t>
    </rPh>
    <phoneticPr fontId="2"/>
  </si>
  <si>
    <t>農林水産業</t>
    <rPh sb="0" eb="5">
      <t>ノウリンスイサンギョウ</t>
    </rPh>
    <phoneticPr fontId="2"/>
  </si>
  <si>
    <t>防災</t>
    <rPh sb="0" eb="2">
      <t>ボウサイ</t>
    </rPh>
    <phoneticPr fontId="2"/>
  </si>
  <si>
    <t>オープンデータ</t>
    <phoneticPr fontId="2"/>
  </si>
  <si>
    <t>教育情報化/情報教育</t>
    <rPh sb="0" eb="2">
      <t>キョウイク</t>
    </rPh>
    <rPh sb="2" eb="5">
      <t>ジョウホウカ</t>
    </rPh>
    <rPh sb="6" eb="10">
      <t>ジョウホウキョウイク</t>
    </rPh>
    <phoneticPr fontId="2"/>
  </si>
  <si>
    <t>デジタルアーカイブ/図書館</t>
    <rPh sb="10" eb="13">
      <t>トショカン</t>
    </rPh>
    <phoneticPr fontId="2"/>
  </si>
  <si>
    <t>行政手続オンライン化</t>
    <rPh sb="0" eb="4">
      <t>ギョウセイテツヅ</t>
    </rPh>
    <rPh sb="9" eb="10">
      <t>カ</t>
    </rPh>
    <phoneticPr fontId="2"/>
  </si>
  <si>
    <t>マイナンバー</t>
    <phoneticPr fontId="6"/>
  </si>
  <si>
    <t>求める成果
【A】今般の支援による短期的成果を記載</t>
    <rPh sb="0" eb="1">
      <t>モト</t>
    </rPh>
    <rPh sb="3" eb="5">
      <t>セイカ</t>
    </rPh>
    <rPh sb="9" eb="11">
      <t>コンパン</t>
    </rPh>
    <rPh sb="12" eb="14">
      <t>シエン</t>
    </rPh>
    <rPh sb="17" eb="22">
      <t>タンキテキセイカ</t>
    </rPh>
    <rPh sb="23" eb="25">
      <t>キサイ</t>
    </rPh>
    <phoneticPr fontId="2"/>
  </si>
  <si>
    <t>求める成果
【B】支援を受ける事業の最終目標と達成時期を記載</t>
    <rPh sb="0" eb="1">
      <t>モト</t>
    </rPh>
    <rPh sb="3" eb="5">
      <t>セイカ</t>
    </rPh>
    <rPh sb="9" eb="11">
      <t>シエン</t>
    </rPh>
    <rPh sb="12" eb="13">
      <t>ウ</t>
    </rPh>
    <rPh sb="15" eb="17">
      <t>ジギョウ</t>
    </rPh>
    <rPh sb="18" eb="22">
      <t>サイシュウモクヒョウ</t>
    </rPh>
    <rPh sb="23" eb="27">
      <t>タッセイジキ</t>
    </rPh>
    <rPh sb="28" eb="30">
      <t>キサイ</t>
    </rPh>
    <phoneticPr fontId="2"/>
  </si>
  <si>
    <t>重点派遣</t>
    <rPh sb="0" eb="2">
      <t>ジュウテン</t>
    </rPh>
    <rPh sb="2" eb="4">
      <t>ハケン</t>
    </rPh>
    <phoneticPr fontId="6"/>
  </si>
  <si>
    <t>□</t>
  </si>
  <si>
    <t>該当分野における助言可能</t>
    <rPh sb="0" eb="2">
      <t>ガイトウ</t>
    </rPh>
    <rPh sb="2" eb="4">
      <t>ブンヤ</t>
    </rPh>
    <rPh sb="8" eb="10">
      <t>ジョゲン</t>
    </rPh>
    <rPh sb="10" eb="12">
      <t>カノウ</t>
    </rPh>
    <phoneticPr fontId="6"/>
  </si>
  <si>
    <t>◇</t>
  </si>
  <si>
    <t>該当分野における講演可能</t>
    <rPh sb="0" eb="2">
      <t>ガイトウ</t>
    </rPh>
    <rPh sb="2" eb="4">
      <t>ブンヤ</t>
    </rPh>
    <rPh sb="8" eb="10">
      <t>コウエン</t>
    </rPh>
    <rPh sb="10" eb="12">
      <t>カノウ</t>
    </rPh>
    <phoneticPr fontId="6"/>
  </si>
  <si>
    <t>★</t>
  </si>
  <si>
    <t>両方対応可能</t>
    <rPh sb="0" eb="2">
      <t>リョウホウ</t>
    </rPh>
    <rPh sb="2" eb="4">
      <t>タイオウ</t>
    </rPh>
    <rPh sb="4" eb="6">
      <t>カノウ</t>
    </rPh>
    <phoneticPr fontId="6"/>
  </si>
  <si>
    <t>※随時更新中</t>
    <phoneticPr fontId="14"/>
  </si>
  <si>
    <t>No.</t>
    <phoneticPr fontId="19"/>
  </si>
  <si>
    <t>管区</t>
    <rPh sb="0" eb="2">
      <t>カンク</t>
    </rPh>
    <phoneticPr fontId="19"/>
  </si>
  <si>
    <t>ふりがな</t>
    <phoneticPr fontId="19"/>
  </si>
  <si>
    <t>委嘱者</t>
    <rPh sb="0" eb="2">
      <t>イショク</t>
    </rPh>
    <rPh sb="2" eb="3">
      <t>シャ</t>
    </rPh>
    <phoneticPr fontId="19"/>
  </si>
  <si>
    <t>所属役職</t>
    <rPh sb="0" eb="2">
      <t>ショゾク</t>
    </rPh>
    <rPh sb="2" eb="4">
      <t>ヤクショク</t>
    </rPh>
    <phoneticPr fontId="19"/>
  </si>
  <si>
    <t>人材（ＤＸ推進のための機運の醸成）</t>
  </si>
  <si>
    <t>AI活用</t>
  </si>
  <si>
    <t>防災</t>
  </si>
  <si>
    <t>マイナンバー</t>
  </si>
  <si>
    <t>子育て</t>
  </si>
  <si>
    <t>テレワーク</t>
  </si>
  <si>
    <t>医療・介護・健康</t>
  </si>
  <si>
    <t>農林水産業</t>
  </si>
  <si>
    <t>地域ビジネス</t>
  </si>
  <si>
    <t>スタートアップ支援（起業支援）</t>
  </si>
  <si>
    <t>観光</t>
  </si>
  <si>
    <t>行政手続オンライン化</t>
  </si>
  <si>
    <t>001</t>
  </si>
  <si>
    <t>あおき　いっこう</t>
  </si>
  <si>
    <t>青木　一剛</t>
  </si>
  <si>
    <t>217</t>
  </si>
  <si>
    <t>あおき　かずと</t>
  </si>
  <si>
    <t>青木　和人</t>
  </si>
  <si>
    <t>002</t>
  </si>
  <si>
    <t>あさの　たかお</t>
  </si>
  <si>
    <t>淺野　隆夫</t>
  </si>
  <si>
    <t>003</t>
  </si>
  <si>
    <t>004</t>
  </si>
  <si>
    <t>あずま　とみひこ</t>
  </si>
  <si>
    <t>東　富彦</t>
  </si>
  <si>
    <t>005</t>
  </si>
  <si>
    <t>あらい　いすまいる</t>
  </si>
  <si>
    <t>新井　イスマイル</t>
  </si>
  <si>
    <t>006</t>
  </si>
  <si>
    <t>あらい　ちの</t>
  </si>
  <si>
    <t>新井　千乃</t>
  </si>
  <si>
    <t>007</t>
  </si>
  <si>
    <t>あらき　かつひこ</t>
  </si>
  <si>
    <t>荒木　克彦</t>
  </si>
  <si>
    <t>008</t>
  </si>
  <si>
    <t>あわづ　ちぐさ</t>
  </si>
  <si>
    <t>粟津　千草​</t>
  </si>
  <si>
    <t>218</t>
  </si>
  <si>
    <t>あんどう　みき</t>
  </si>
  <si>
    <t>株式会社インフォハント　代表取締役</t>
  </si>
  <si>
    <t>安藤　未希</t>
  </si>
  <si>
    <t>009</t>
  </si>
  <si>
    <t>いえなか　けんさく</t>
  </si>
  <si>
    <t>つくば市政策イノベーション部デジタル政策課　課長補佐</t>
  </si>
  <si>
    <t>家中　賢作</t>
  </si>
  <si>
    <t>010</t>
  </si>
  <si>
    <t>いけだ　まさと</t>
  </si>
  <si>
    <t>池田　昌人</t>
  </si>
  <si>
    <t>011</t>
  </si>
  <si>
    <t>いこま　ゆういち</t>
  </si>
  <si>
    <t>テラスマイル株式会社　代表取締役</t>
  </si>
  <si>
    <t>生駒　祐一</t>
  </si>
  <si>
    <t>012</t>
  </si>
  <si>
    <t>013</t>
  </si>
  <si>
    <t>いしづか　さやか</t>
  </si>
  <si>
    <t>石塚　清香</t>
  </si>
  <si>
    <t>014</t>
  </si>
  <si>
    <t>015</t>
  </si>
  <si>
    <t>いしやま　あんじゅ</t>
  </si>
  <si>
    <t>石山　アンジュ</t>
  </si>
  <si>
    <t>016</t>
  </si>
  <si>
    <t>いたくら　よういちろう</t>
  </si>
  <si>
    <t>板倉　陽一郎</t>
  </si>
  <si>
    <t>017</t>
  </si>
  <si>
    <t>いちかわ　ひろゆき</t>
  </si>
  <si>
    <t>市川　博之</t>
  </si>
  <si>
    <t>018</t>
  </si>
  <si>
    <t>いちのせ　ひでお</t>
  </si>
  <si>
    <t>市瀬　英夫</t>
  </si>
  <si>
    <t>019</t>
  </si>
  <si>
    <t>いとう　ふみのり</t>
  </si>
  <si>
    <t>伊藤　文徳</t>
  </si>
  <si>
    <t>020</t>
  </si>
  <si>
    <t>いとう　よしなり</t>
  </si>
  <si>
    <t>伊藤　吉也</t>
  </si>
  <si>
    <t>219</t>
  </si>
  <si>
    <t>いのうえ　あいこ</t>
  </si>
  <si>
    <t>井上　あい子</t>
  </si>
  <si>
    <t>021</t>
  </si>
  <si>
    <t>022</t>
  </si>
  <si>
    <t>いのうえ　ひでゆき</t>
  </si>
  <si>
    <t>井上　英幸</t>
  </si>
  <si>
    <t>023</t>
  </si>
  <si>
    <t>いのうえ　まさる</t>
  </si>
  <si>
    <t>220</t>
  </si>
  <si>
    <t>いまい　たけひこ</t>
  </si>
  <si>
    <t>今井　建彦</t>
  </si>
  <si>
    <t>024</t>
  </si>
  <si>
    <t>いわせ　よしかず</t>
  </si>
  <si>
    <t>岩瀬　義和</t>
  </si>
  <si>
    <t>025</t>
  </si>
  <si>
    <t>うえだ　けんじ</t>
  </si>
  <si>
    <t>上田　健次</t>
  </si>
  <si>
    <t>221</t>
  </si>
  <si>
    <t>うえまえ　ともひろ</t>
  </si>
  <si>
    <t>上前　知洋</t>
  </si>
  <si>
    <t>026</t>
  </si>
  <si>
    <t>うえむら　しゅうし</t>
  </si>
  <si>
    <t>上村　州史</t>
  </si>
  <si>
    <t>222</t>
  </si>
  <si>
    <t>うざわ　じゅんこ</t>
  </si>
  <si>
    <t>株式会社テレワークマネジメント　マネージャー</t>
  </si>
  <si>
    <t>鵜澤　純子</t>
  </si>
  <si>
    <t>028</t>
  </si>
  <si>
    <t>うしじま　せいごう</t>
  </si>
  <si>
    <t>牛島　清豪</t>
  </si>
  <si>
    <t>029</t>
  </si>
  <si>
    <t>うすい　ひろひさ</t>
  </si>
  <si>
    <t>碓井　洋寿</t>
  </si>
  <si>
    <t>223</t>
  </si>
  <si>
    <t>うだがわ　さねゆき</t>
  </si>
  <si>
    <t>宇田川　真之</t>
  </si>
  <si>
    <t>030</t>
  </si>
  <si>
    <t>うちやま　あつし</t>
  </si>
  <si>
    <t>内山　淳</t>
  </si>
  <si>
    <t>224</t>
  </si>
  <si>
    <t>うらた　まゆ</t>
  </si>
  <si>
    <t>浦田　真由</t>
  </si>
  <si>
    <t>031</t>
  </si>
  <si>
    <t>032</t>
  </si>
  <si>
    <t>えんどう　まもる</t>
  </si>
  <si>
    <t>遠藤　守</t>
  </si>
  <si>
    <t>033</t>
  </si>
  <si>
    <t>えんどう　ゆういち</t>
  </si>
  <si>
    <t>北九州市 保健福祉局 保険年金課 システム担当係長
山口県美祢市 ＤＸ推進アドバイザー、ＣＩＯ補佐官</t>
  </si>
  <si>
    <t>遠藤　勇一</t>
  </si>
  <si>
    <t>034</t>
  </si>
  <si>
    <t>えんどう　よしゆき</t>
  </si>
  <si>
    <t>遠藤　芳行</t>
  </si>
  <si>
    <t>おいかわ　しんたろう</t>
  </si>
  <si>
    <t>及川　慎太郎</t>
  </si>
  <si>
    <t>035</t>
  </si>
  <si>
    <t>おおき　かずひろ</t>
  </si>
  <si>
    <t>大木　一浩</t>
  </si>
  <si>
    <t>036</t>
  </si>
  <si>
    <t>おおしま　まさみ</t>
  </si>
  <si>
    <t>大島　正美</t>
  </si>
  <si>
    <t>037</t>
  </si>
  <si>
    <t>おおたか　としお</t>
  </si>
  <si>
    <t>大高　利夫</t>
  </si>
  <si>
    <t>038</t>
  </si>
  <si>
    <t>おおたがき　きょうこ</t>
  </si>
  <si>
    <t>太田垣　恭子</t>
  </si>
  <si>
    <t>039</t>
  </si>
  <si>
    <t>おおやぶ　たかし</t>
  </si>
  <si>
    <t>大薮　多可志</t>
  </si>
  <si>
    <t>041</t>
  </si>
  <si>
    <t>おおやま　みずほ</t>
  </si>
  <si>
    <t>大山　水帆</t>
  </si>
  <si>
    <t>042</t>
  </si>
  <si>
    <t>おがた　せいじ</t>
  </si>
  <si>
    <t>尾形　誠治</t>
  </si>
  <si>
    <t>043</t>
  </si>
  <si>
    <t>おかだ　としき</t>
  </si>
  <si>
    <t>岡田　俊樹</t>
  </si>
  <si>
    <t>044</t>
  </si>
  <si>
    <t>おかだ　りょう</t>
  </si>
  <si>
    <t>岡田　良</t>
  </si>
  <si>
    <t>045</t>
  </si>
  <si>
    <t>046</t>
  </si>
  <si>
    <t>おかむら　ひさかず</t>
  </si>
  <si>
    <t>岡村　久和</t>
  </si>
  <si>
    <t>047</t>
  </si>
  <si>
    <t>おかもと　さとる</t>
  </si>
  <si>
    <t>岡本　悟</t>
  </si>
  <si>
    <t>おかもと　まこと</t>
  </si>
  <si>
    <t>アカデミック・リソース・ガイド株式会社（arg）代表
株式会社C&amp;Yパートナーズ顧問</t>
  </si>
  <si>
    <t>岡本　真</t>
  </si>
  <si>
    <t>048</t>
  </si>
  <si>
    <t>おしかわ　ひろや</t>
  </si>
  <si>
    <t>押川　裕也</t>
  </si>
  <si>
    <t>おだ　しんじ</t>
  </si>
  <si>
    <t>小田　信治​</t>
  </si>
  <si>
    <t>おだ　ゆりこ</t>
  </si>
  <si>
    <t>織田　友理子</t>
  </si>
  <si>
    <t>049</t>
  </si>
  <si>
    <t>050</t>
  </si>
  <si>
    <t>おまた　ひろし</t>
  </si>
  <si>
    <t>小俣　博司</t>
  </si>
  <si>
    <t>051</t>
  </si>
  <si>
    <t>052</t>
  </si>
  <si>
    <t>かつ　しんいちろう</t>
  </si>
  <si>
    <t>勝　眞一郎</t>
  </si>
  <si>
    <t>053</t>
  </si>
  <si>
    <t>054</t>
  </si>
  <si>
    <t>かとう　ひでお</t>
  </si>
  <si>
    <t>加藤　英夫</t>
  </si>
  <si>
    <t>かとう　りょう</t>
  </si>
  <si>
    <t>加藤　遼</t>
  </si>
  <si>
    <t>055</t>
  </si>
  <si>
    <t>かねこ　はるお</t>
  </si>
  <si>
    <t>金子　春雄</t>
  </si>
  <si>
    <t>056</t>
  </si>
  <si>
    <t>かみわき　ひでし</t>
  </si>
  <si>
    <t>神脇　英司</t>
  </si>
  <si>
    <t>057</t>
  </si>
  <si>
    <t>かわい　たかよし</t>
  </si>
  <si>
    <t>河井　孝仁</t>
  </si>
  <si>
    <t>058</t>
  </si>
  <si>
    <t>059</t>
  </si>
  <si>
    <t>かわぐち　ひろゆき</t>
  </si>
  <si>
    <t>川口　弘行</t>
  </si>
  <si>
    <t>060</t>
  </si>
  <si>
    <t>かわしま　ひろいち</t>
  </si>
  <si>
    <t>川島　宏一</t>
  </si>
  <si>
    <t>061</t>
  </si>
  <si>
    <t>きくち　としのぶ</t>
  </si>
  <si>
    <t>菊地　俊延</t>
  </si>
  <si>
    <t>062</t>
  </si>
  <si>
    <t>きしもと　あきら</t>
  </si>
  <si>
    <t>岸本　晃</t>
  </si>
  <si>
    <t>063</t>
  </si>
  <si>
    <t>きた　こういち</t>
  </si>
  <si>
    <t>喜多　耕一</t>
  </si>
  <si>
    <t>064</t>
  </si>
  <si>
    <t>きたおか　ゆうき</t>
  </si>
  <si>
    <t>北岡　有喜</t>
  </si>
  <si>
    <t>065</t>
  </si>
  <si>
    <t>きのした　かつみ</t>
  </si>
  <si>
    <t>木下　克己</t>
  </si>
  <si>
    <t>066</t>
  </si>
  <si>
    <t>きよせ　ゆか</t>
  </si>
  <si>
    <t>清瀬　由香</t>
  </si>
  <si>
    <t>067</t>
  </si>
  <si>
    <t>きりはら　みつひろ</t>
  </si>
  <si>
    <t>桐原　光洋</t>
  </si>
  <si>
    <t>068</t>
  </si>
  <si>
    <t>くさか　ひかる</t>
  </si>
  <si>
    <t>日下　光</t>
  </si>
  <si>
    <t>069</t>
  </si>
  <si>
    <t>くりき　かずや</t>
  </si>
  <si>
    <t>のどかサポート合同会社　代表社員</t>
  </si>
  <si>
    <t>栗城　和也</t>
  </si>
  <si>
    <t>070</t>
  </si>
  <si>
    <t>くろき　のぶひこ</t>
  </si>
  <si>
    <t>黒木　信彦</t>
  </si>
  <si>
    <t>071</t>
  </si>
  <si>
    <t>こいずみ　かつしろう</t>
  </si>
  <si>
    <t>株式会社テセラクト代表取締役社長
シニアプログラミングネットワーク代表</t>
  </si>
  <si>
    <t>小泉　勝志郎</t>
  </si>
  <si>
    <t>072</t>
  </si>
  <si>
    <t>こいで　のりゆき</t>
  </si>
  <si>
    <t>株式会社宙　代表取締役社長</t>
  </si>
  <si>
    <t>小出　範幸</t>
  </si>
  <si>
    <t>073</t>
  </si>
  <si>
    <t>こいわ　まさき</t>
  </si>
  <si>
    <t>小岩　正貴​</t>
  </si>
  <si>
    <t>こうだ　けいこ</t>
  </si>
  <si>
    <t>甲田　恵子</t>
  </si>
  <si>
    <t>074</t>
  </si>
  <si>
    <t>こくりょう　じろう</t>
  </si>
  <si>
    <t>國領　二郎</t>
  </si>
  <si>
    <t>075</t>
  </si>
  <si>
    <t>こぐれ　ゆういち</t>
  </si>
  <si>
    <t>名桜大学人間健康学部健康情報学科　教授
沖縄県伊平屋村　最高デジタル責任者（CDO）</t>
  </si>
  <si>
    <t>木暮　祐一</t>
  </si>
  <si>
    <t>076</t>
  </si>
  <si>
    <t>こしお　あつし</t>
  </si>
  <si>
    <t>小塩　篤史</t>
  </si>
  <si>
    <t>077</t>
  </si>
  <si>
    <t>078</t>
  </si>
  <si>
    <t>こばやし　かずき</t>
  </si>
  <si>
    <t>小林　一樹</t>
  </si>
  <si>
    <t>080</t>
  </si>
  <si>
    <t>081</t>
  </si>
  <si>
    <t>こばやし　のぶゆき</t>
  </si>
  <si>
    <t>小林　伸行</t>
  </si>
  <si>
    <t>082</t>
  </si>
  <si>
    <t>こめたに　ゆうすけ</t>
  </si>
  <si>
    <t>米谷　雄介</t>
  </si>
  <si>
    <t>083</t>
  </si>
  <si>
    <t>さいとう　ひろよし</t>
  </si>
  <si>
    <t>齋藤　博美</t>
  </si>
  <si>
    <t>084</t>
  </si>
  <si>
    <t>さいとう　りえ</t>
  </si>
  <si>
    <t>齋藤　理栄</t>
  </si>
  <si>
    <t>085</t>
  </si>
  <si>
    <t>さかい　かずき</t>
  </si>
  <si>
    <t>酒井　一樹</t>
  </si>
  <si>
    <t>086</t>
  </si>
  <si>
    <t>さかい　のりゆき</t>
  </si>
  <si>
    <t>酒井　紀之</t>
  </si>
  <si>
    <t>087</t>
  </si>
  <si>
    <t>088</t>
  </si>
  <si>
    <t>さかもと　かずひこ</t>
  </si>
  <si>
    <t>坂本　和彦</t>
  </si>
  <si>
    <t>089</t>
  </si>
  <si>
    <t>さかもと　せつお</t>
  </si>
  <si>
    <t>四国情報通信懇談会　副会長</t>
  </si>
  <si>
    <t>坂本　世津夫</t>
  </si>
  <si>
    <t>090</t>
  </si>
  <si>
    <t>さきやま　まさこ</t>
  </si>
  <si>
    <t>崎山　雅子</t>
  </si>
  <si>
    <t>091</t>
  </si>
  <si>
    <t>092</t>
  </si>
  <si>
    <t>さとう　たくや</t>
  </si>
  <si>
    <t>佐藤　拓也</t>
  </si>
  <si>
    <t>093</t>
  </si>
  <si>
    <t>さとう　ひろのり</t>
  </si>
  <si>
    <t>佐藤　泰格</t>
  </si>
  <si>
    <t>094</t>
  </si>
  <si>
    <t>さの　かずや</t>
  </si>
  <si>
    <t>佐野　和也</t>
  </si>
  <si>
    <t>095</t>
  </si>
  <si>
    <t>096</t>
  </si>
  <si>
    <t>さわ　なおゆき</t>
  </si>
  <si>
    <t>一般社団法人Community Future Design 代表理事
慶應義塾大学SFC研究所　上席所員</t>
  </si>
  <si>
    <t>澤　尚幸</t>
  </si>
  <si>
    <t>097</t>
  </si>
  <si>
    <t>さわで　こおじ</t>
  </si>
  <si>
    <t>澤出　剛治</t>
  </si>
  <si>
    <t>098</t>
  </si>
  <si>
    <t>しいな　たかゆき</t>
  </si>
  <si>
    <t>椎名　隆之</t>
  </si>
  <si>
    <t>しち　たかふみ</t>
  </si>
  <si>
    <t>志知　貴文</t>
  </si>
  <si>
    <t>099</t>
  </si>
  <si>
    <t>しもやま　さよこ</t>
  </si>
  <si>
    <t>下山　紗代子</t>
  </si>
  <si>
    <t>100</t>
  </si>
  <si>
    <t>しょうじ　まさひこ</t>
  </si>
  <si>
    <t>武蔵大学社会学部メディア社会学科　教授
武蔵学園データサイエンス研究所　副所長</t>
  </si>
  <si>
    <t>庄司　昌彦</t>
  </si>
  <si>
    <t>101</t>
  </si>
  <si>
    <t>しらい　よしあき</t>
  </si>
  <si>
    <t>白井　芳明</t>
  </si>
  <si>
    <t>102</t>
  </si>
  <si>
    <t>しんじょう　だいすけ</t>
  </si>
  <si>
    <t>新庄　大輔</t>
  </si>
  <si>
    <t>103</t>
  </si>
  <si>
    <t>すぎはら　みちこ</t>
  </si>
  <si>
    <t>杉原　美智子</t>
  </si>
  <si>
    <t>すぎもと　なおや</t>
  </si>
  <si>
    <t>杉本　直也</t>
  </si>
  <si>
    <t>104</t>
  </si>
  <si>
    <t>すずき　くにはる</t>
  </si>
  <si>
    <t>鈴木　邦治</t>
  </si>
  <si>
    <t>105</t>
  </si>
  <si>
    <t>すずき　まさゆき</t>
  </si>
  <si>
    <t>鈴木　昌幸</t>
  </si>
  <si>
    <t>106</t>
  </si>
  <si>
    <t>せき　はるゆき</t>
  </si>
  <si>
    <t>関　治之</t>
  </si>
  <si>
    <t>107</t>
  </si>
  <si>
    <t>だいき　やすお</t>
  </si>
  <si>
    <t>大喜　康生</t>
  </si>
  <si>
    <t>たかお　よしひこ</t>
  </si>
  <si>
    <t>たかぎわ　ひとし</t>
  </si>
  <si>
    <t>福島大学　地域未来デザインセンター　特任教授</t>
  </si>
  <si>
    <t>高際　均</t>
  </si>
  <si>
    <t>108</t>
  </si>
  <si>
    <t>109</t>
  </si>
  <si>
    <t>たかはし　あきこ</t>
  </si>
  <si>
    <t>亜細亜大学社会学部現代社会学科　特任准教授
武蔵野市CIO補佐官</t>
  </si>
  <si>
    <t>高橋　明子</t>
  </si>
  <si>
    <t>110</t>
  </si>
  <si>
    <t>たかはし　くにお</t>
  </si>
  <si>
    <t>髙橋　邦夫</t>
  </si>
  <si>
    <t>111</t>
  </si>
  <si>
    <t>たかむら　こおし</t>
  </si>
  <si>
    <t>高村　弘史</t>
  </si>
  <si>
    <t>たきもと　よういち</t>
  </si>
  <si>
    <t>瀧本　陽一</t>
  </si>
  <si>
    <t>たけだ　かおり</t>
  </si>
  <si>
    <t>武田　かおり</t>
  </si>
  <si>
    <t>113</t>
  </si>
  <si>
    <t>たけだ　まさや</t>
  </si>
  <si>
    <t>武田　雅哉</t>
  </si>
  <si>
    <t>114</t>
  </si>
  <si>
    <t>たけなか　しのぶ</t>
  </si>
  <si>
    <t>竹中　忍</t>
  </si>
  <si>
    <t>115</t>
  </si>
  <si>
    <t>たざわ　ゆり</t>
  </si>
  <si>
    <t>田澤　由利</t>
  </si>
  <si>
    <t>116</t>
  </si>
  <si>
    <t>ただ　いさお</t>
  </si>
  <si>
    <t>多田　功</t>
  </si>
  <si>
    <t>117</t>
  </si>
  <si>
    <t>たなか　じゅんいち</t>
  </si>
  <si>
    <t>田中　淳一</t>
  </si>
  <si>
    <t>118</t>
  </si>
  <si>
    <t>たに　まさとも</t>
  </si>
  <si>
    <t>一般社団法人教育ICT政策支援機構　代表理事</t>
  </si>
  <si>
    <t>谷　正友</t>
  </si>
  <si>
    <t>たねの　りょう</t>
  </si>
  <si>
    <t>種子野　亮</t>
  </si>
  <si>
    <t>119</t>
  </si>
  <si>
    <t>120</t>
  </si>
  <si>
    <t>ちば　だいすけ</t>
  </si>
  <si>
    <t>千葉　大右</t>
  </si>
  <si>
    <t>121</t>
  </si>
  <si>
    <t>つげ　りょうご</t>
  </si>
  <si>
    <t>柘植　良吾</t>
  </si>
  <si>
    <t>122</t>
  </si>
  <si>
    <t>つつい　だいすけ</t>
  </si>
  <si>
    <t>筒井　大介</t>
  </si>
  <si>
    <t>123</t>
  </si>
  <si>
    <t>124</t>
  </si>
  <si>
    <t>つみた　ゆうへい</t>
  </si>
  <si>
    <t>積田　有平</t>
  </si>
  <si>
    <t>125</t>
  </si>
  <si>
    <t>てらおか　りょう</t>
  </si>
  <si>
    <t>寺岡　亮</t>
  </si>
  <si>
    <t>126</t>
  </si>
  <si>
    <t>とつか　よしゆき</t>
  </si>
  <si>
    <t>CoCo Consulting株式会社</t>
  </si>
  <si>
    <t>戸塚　芳之</t>
  </si>
  <si>
    <t>127</t>
  </si>
  <si>
    <t>ないとう　じゅんぞう</t>
  </si>
  <si>
    <t>内藤　潤三</t>
  </si>
  <si>
    <t>128</t>
  </si>
  <si>
    <t>なかお　あきひろ</t>
  </si>
  <si>
    <t>東京大学大学院工学系研究科　教授</t>
  </si>
  <si>
    <t>中尾　彰宏</t>
  </si>
  <si>
    <t>129</t>
  </si>
  <si>
    <t>ながお　あすか</t>
  </si>
  <si>
    <t>長尾　飛鳥</t>
  </si>
  <si>
    <t>130</t>
  </si>
  <si>
    <t>なかがわ　ひとし</t>
  </si>
  <si>
    <t>中川　斉史</t>
  </si>
  <si>
    <t>131</t>
  </si>
  <si>
    <t>なかくぼ　さとる</t>
  </si>
  <si>
    <t>中窪　悟</t>
  </si>
  <si>
    <t>132</t>
  </si>
  <si>
    <t>なかむら　しょうこ</t>
  </si>
  <si>
    <t>中村　祥子</t>
  </si>
  <si>
    <t>なかむら　りょうこ</t>
  </si>
  <si>
    <t>中村　涼子</t>
  </si>
  <si>
    <t>133</t>
  </si>
  <si>
    <t>なかやま　けんた</t>
  </si>
  <si>
    <t>中山　健太</t>
  </si>
  <si>
    <t>134</t>
  </si>
  <si>
    <t>なみひら　みつお</t>
  </si>
  <si>
    <t>波平　三雄</t>
  </si>
  <si>
    <t>135</t>
  </si>
  <si>
    <t>にいや　せい</t>
  </si>
  <si>
    <t>新谷　聖</t>
  </si>
  <si>
    <t>にしむら　のりかず</t>
  </si>
  <si>
    <t>西村　宜三​</t>
  </si>
  <si>
    <t>のだ　てつお</t>
  </si>
  <si>
    <t>島根大学名誉教授</t>
  </si>
  <si>
    <t>野田　哲夫</t>
  </si>
  <si>
    <t>136</t>
  </si>
  <si>
    <t>137</t>
  </si>
  <si>
    <t>138</t>
  </si>
  <si>
    <t>はなたに　まさひろ</t>
  </si>
  <si>
    <t>花谷　昌弘</t>
  </si>
  <si>
    <t>139</t>
  </si>
  <si>
    <t>はまだ　しんすけ</t>
  </si>
  <si>
    <t>濱田　真輔</t>
  </si>
  <si>
    <t>140</t>
  </si>
  <si>
    <t>はやせ　きみお</t>
  </si>
  <si>
    <t>早瀬　公夫</t>
  </si>
  <si>
    <t>141</t>
  </si>
  <si>
    <t>はら　ひでき</t>
  </si>
  <si>
    <t>原　秀樹</t>
  </si>
  <si>
    <t>142</t>
  </si>
  <si>
    <t>はら　りょう</t>
  </si>
  <si>
    <t>原　亮</t>
  </si>
  <si>
    <t>143</t>
  </si>
  <si>
    <t>はらだ　さとし</t>
  </si>
  <si>
    <t>原田　智</t>
  </si>
  <si>
    <t>144</t>
  </si>
  <si>
    <t>はらだ　たかし</t>
  </si>
  <si>
    <t>原田　隆史​</t>
  </si>
  <si>
    <t>ひらい　そういちろう</t>
  </si>
  <si>
    <t>平井　聡一郎</t>
  </si>
  <si>
    <t>145</t>
  </si>
  <si>
    <t>ひらこ　こうへい</t>
  </si>
  <si>
    <t>金城大学 総合経済学部 准教授</t>
  </si>
  <si>
    <t>平子　紘平</t>
  </si>
  <si>
    <t>ひらもと　けんじ</t>
  </si>
  <si>
    <t>平本　健二</t>
  </si>
  <si>
    <t>146</t>
  </si>
  <si>
    <t>ひろおか　じゅんじ</t>
  </si>
  <si>
    <t>広岡　淳二</t>
  </si>
  <si>
    <t>ひろかわ　さとみ</t>
  </si>
  <si>
    <t>廣川　聡美</t>
  </si>
  <si>
    <t>147</t>
  </si>
  <si>
    <t>ふくしま　けんいちろう</t>
  </si>
  <si>
    <t>福島　健一郎</t>
  </si>
  <si>
    <t>148</t>
  </si>
  <si>
    <t>ふくだ　こういち</t>
  </si>
  <si>
    <t>株式会社日本農業サポート研究所　代表取締役</t>
  </si>
  <si>
    <t>福田　浩一</t>
  </si>
  <si>
    <t>149</t>
  </si>
  <si>
    <t>ふくの　たいすけ</t>
  </si>
  <si>
    <t>福野　泰介</t>
  </si>
  <si>
    <t>150</t>
  </si>
  <si>
    <t>ふくもと　まさひろ</t>
  </si>
  <si>
    <t>福本　昌弘</t>
  </si>
  <si>
    <t>151</t>
  </si>
  <si>
    <t>ふじい　さとし</t>
  </si>
  <si>
    <t>藤井　智史</t>
  </si>
  <si>
    <t>152</t>
  </si>
  <si>
    <t>ふじい　やすし</t>
  </si>
  <si>
    <t>藤井　靖史</t>
  </si>
  <si>
    <t>153</t>
  </si>
  <si>
    <t>ふじむら　ゆういち</t>
  </si>
  <si>
    <t>藤村　裕一</t>
  </si>
  <si>
    <t>154</t>
  </si>
  <si>
    <t>ぶじょう　ふみあき</t>
  </si>
  <si>
    <t>武城　文明</t>
  </si>
  <si>
    <t>155</t>
  </si>
  <si>
    <t>ふるかわ　やすと</t>
  </si>
  <si>
    <t>古川　泰人</t>
  </si>
  <si>
    <t>156</t>
  </si>
  <si>
    <t>ふるや　ひろし</t>
  </si>
  <si>
    <t>古屋　弘</t>
  </si>
  <si>
    <t>157</t>
  </si>
  <si>
    <t>ふわ　やすし</t>
  </si>
  <si>
    <t>不破　泰</t>
  </si>
  <si>
    <t>158</t>
  </si>
  <si>
    <t>べっしょ　まさひろ</t>
  </si>
  <si>
    <t>別所　正博</t>
  </si>
  <si>
    <t>159</t>
  </si>
  <si>
    <t>ほしの　こういちろう</t>
  </si>
  <si>
    <t>星野　晃一郎</t>
  </si>
  <si>
    <t>160</t>
  </si>
  <si>
    <t>ほそかわ　てっせい</t>
  </si>
  <si>
    <t>細川　哲星</t>
  </si>
  <si>
    <t>161</t>
  </si>
  <si>
    <t>ほんだ　やすゆき</t>
  </si>
  <si>
    <t>本多　康幸</t>
  </si>
  <si>
    <t>162</t>
  </si>
  <si>
    <t>まいた　つよし</t>
  </si>
  <si>
    <t>米田　剛</t>
  </si>
  <si>
    <t>163</t>
  </si>
  <si>
    <t>まえだ　そういちろう</t>
  </si>
  <si>
    <t>前田　聰一郎</t>
  </si>
  <si>
    <t>164</t>
  </si>
  <si>
    <t>まえだ　みゆき</t>
  </si>
  <si>
    <t>前田　みゆき</t>
  </si>
  <si>
    <t>165</t>
  </si>
  <si>
    <t>ますや　まさと</t>
  </si>
  <si>
    <t>升屋　正人</t>
  </si>
  <si>
    <t>166</t>
  </si>
  <si>
    <t>まつい　ひろこ</t>
  </si>
  <si>
    <t>松井　洋子</t>
  </si>
  <si>
    <t>167</t>
  </si>
  <si>
    <t>まつうら　たつき</t>
  </si>
  <si>
    <t>松浦　龍基</t>
  </si>
  <si>
    <t>168</t>
  </si>
  <si>
    <t>まつざき　たいすけ</t>
  </si>
  <si>
    <t>松崎　太亮</t>
  </si>
  <si>
    <t>170</t>
  </si>
  <si>
    <t>171</t>
  </si>
  <si>
    <t>まつしま　りゅういち</t>
  </si>
  <si>
    <t>松島　隆一</t>
  </si>
  <si>
    <t>172</t>
  </si>
  <si>
    <t>173</t>
  </si>
  <si>
    <t>まつだ　たかし</t>
  </si>
  <si>
    <t>松田　孝</t>
  </si>
  <si>
    <t>174</t>
  </si>
  <si>
    <t>まるた　ゆきと</t>
  </si>
  <si>
    <t>デジタル庁 デジタル社会共通機能グループ(オープンデータ・GIF担当) データプロダクトマネージャー
mclab.　代表</t>
  </si>
  <si>
    <t>丸田　之人</t>
  </si>
  <si>
    <t>175</t>
  </si>
  <si>
    <t>みき　こうへい</t>
  </si>
  <si>
    <t>三木　浩平</t>
  </si>
  <si>
    <t>176</t>
  </si>
  <si>
    <t>みずまち　まさこ</t>
  </si>
  <si>
    <t>水町　雅子</t>
  </si>
  <si>
    <t>177</t>
  </si>
  <si>
    <t>178</t>
  </si>
  <si>
    <t>180</t>
  </si>
  <si>
    <t>みやざき　まさみ</t>
  </si>
  <si>
    <t>宮﨑　昌美</t>
  </si>
  <si>
    <t>181</t>
  </si>
  <si>
    <t>みわ　しゅうへい</t>
  </si>
  <si>
    <t>三輪　修平</t>
  </si>
  <si>
    <t>182</t>
  </si>
  <si>
    <t>むらかみ　ふみひろ</t>
  </si>
  <si>
    <t>村上　文洋</t>
  </si>
  <si>
    <t>183</t>
  </si>
  <si>
    <t>むらこし　こうじ</t>
  </si>
  <si>
    <t>村越　功司</t>
  </si>
  <si>
    <t>184</t>
  </si>
  <si>
    <t>もうり　やすし</t>
  </si>
  <si>
    <t>毛利　靖</t>
  </si>
  <si>
    <t>185</t>
  </si>
  <si>
    <t>もちづき　まさき</t>
  </si>
  <si>
    <t>望月　昌樹</t>
  </si>
  <si>
    <t>186</t>
  </si>
  <si>
    <t>もとやま　まさし</t>
  </si>
  <si>
    <t>本山　政志</t>
  </si>
  <si>
    <t>187</t>
  </si>
  <si>
    <t>もり　やすみち</t>
  </si>
  <si>
    <t>生駒市 総務部 総務課 課長</t>
  </si>
  <si>
    <t>森　康通</t>
  </si>
  <si>
    <t>188</t>
  </si>
  <si>
    <t>もりかわ　ひろゆき</t>
  </si>
  <si>
    <t>森川　博之</t>
  </si>
  <si>
    <t>189</t>
  </si>
  <si>
    <t>もりと　ゆういち</t>
  </si>
  <si>
    <t>一般社団法人日本デジタルトランスフォーメーション推進協会 代表理事
ナレッジネットワーク株式会社 代表取締役社長</t>
  </si>
  <si>
    <t>森戸　裕一</t>
  </si>
  <si>
    <t>もりもと　としお</t>
  </si>
  <si>
    <t>旭川市　最高デジタル責任者（CDO）
キャリアシフト株式会社　代表取締役</t>
  </si>
  <si>
    <t>森本　登志男</t>
  </si>
  <si>
    <t>191</t>
  </si>
  <si>
    <t>もりもと　ひろし</t>
  </si>
  <si>
    <t>森本　浩之</t>
  </si>
  <si>
    <t>192</t>
  </si>
  <si>
    <t>193</t>
  </si>
  <si>
    <t>やすえ　あきら</t>
  </si>
  <si>
    <t>安江　輝</t>
  </si>
  <si>
    <t>194</t>
  </si>
  <si>
    <t>やなぎだ　こういち</t>
  </si>
  <si>
    <t>栁田　公市</t>
  </si>
  <si>
    <t>やまぐち　ともあき</t>
  </si>
  <si>
    <t>Smart Region Consulting 代表</t>
  </si>
  <si>
    <t>山口　倫照</t>
  </si>
  <si>
    <t>196</t>
  </si>
  <si>
    <t>やまざき　ひろき</t>
  </si>
  <si>
    <t>山崎　博樹</t>
  </si>
  <si>
    <t>197</t>
  </si>
  <si>
    <t>198</t>
  </si>
  <si>
    <t>やまだ　まさひこ</t>
  </si>
  <si>
    <t>山田　雅彦</t>
  </si>
  <si>
    <t>199</t>
  </si>
  <si>
    <t>やまにし　じゅんいち</t>
  </si>
  <si>
    <t>山西　潤一</t>
  </si>
  <si>
    <t>やまもと　たかし</t>
  </si>
  <si>
    <t>山本　孝</t>
  </si>
  <si>
    <t>ゆひ　よしお</t>
  </si>
  <si>
    <t>富士通Japan株式会社　アシスタントマネージャー</t>
  </si>
  <si>
    <t>由比　良雄</t>
  </si>
  <si>
    <t>202</t>
  </si>
  <si>
    <t>203</t>
  </si>
  <si>
    <t>204</t>
  </si>
  <si>
    <t>205</t>
  </si>
  <si>
    <t>206</t>
  </si>
  <si>
    <t>207</t>
  </si>
  <si>
    <t>208</t>
  </si>
  <si>
    <t>よしもと　あきひら</t>
  </si>
  <si>
    <t>吉本　明平</t>
  </si>
  <si>
    <t>209</t>
  </si>
  <si>
    <t>よねだ　むねよし</t>
  </si>
  <si>
    <t>米田　宗義</t>
  </si>
  <si>
    <t>210</t>
  </si>
  <si>
    <t>わさき　ひろし</t>
  </si>
  <si>
    <t>和﨑　宏</t>
  </si>
  <si>
    <t>211</t>
  </si>
  <si>
    <t>わしみ　ひでとし</t>
  </si>
  <si>
    <t>鷲見　英利</t>
  </si>
  <si>
    <t>212</t>
  </si>
  <si>
    <t>わだ　まさあき</t>
  </si>
  <si>
    <t>和田　雅昭</t>
  </si>
  <si>
    <t>213</t>
  </si>
  <si>
    <t>わたなべ　たかし</t>
  </si>
  <si>
    <t>渡邊　貴史</t>
  </si>
  <si>
    <t>214</t>
  </si>
  <si>
    <t>215</t>
  </si>
  <si>
    <t>わたなべ　ともゆき</t>
  </si>
  <si>
    <t>スマートアグリコンサルタンツ合同会社 代表／ＣＥＯ
一般社団法人日本農業情報システム協会 理事</t>
  </si>
  <si>
    <t>渡邊　智之</t>
  </si>
  <si>
    <t>216</t>
  </si>
  <si>
    <t>支援時間(予定)</t>
    <rPh sb="0" eb="2">
      <t>シエン</t>
    </rPh>
    <rPh sb="2" eb="4">
      <t>ジカン</t>
    </rPh>
    <rPh sb="5" eb="7">
      <t>ヨテイ</t>
    </rPh>
    <phoneticPr fontId="2"/>
  </si>
  <si>
    <t/>
  </si>
  <si>
    <t>うえむら　こうだい</t>
  </si>
  <si>
    <t>おがわ　こうじ</t>
  </si>
  <si>
    <t>おくの　たかし</t>
  </si>
  <si>
    <t>おざわ　みつおき</t>
  </si>
  <si>
    <t>かきざき　よしお</t>
  </si>
  <si>
    <t>かしもと　こうじ</t>
  </si>
  <si>
    <t>こばやし　すぐる</t>
  </si>
  <si>
    <t>ささやぶ　きょうこ</t>
  </si>
  <si>
    <t>さとう　みつひろ</t>
  </si>
  <si>
    <t>さの　つよし</t>
  </si>
  <si>
    <t>たかた　りよ</t>
  </si>
  <si>
    <t>なかはら　よしと</t>
  </si>
  <si>
    <t>なかむら　まこと</t>
  </si>
  <si>
    <t>ふかだ　ひでみ</t>
  </si>
  <si>
    <t>ますかた　よしみ</t>
  </si>
  <si>
    <t>みのしま　ともひろ</t>
  </si>
  <si>
    <t>井上　勝</t>
    <rPh sb="0" eb="2">
      <t>イノウエ</t>
    </rPh>
    <rPh sb="3" eb="4">
      <t>マサル</t>
    </rPh>
    <phoneticPr fontId="18"/>
  </si>
  <si>
    <t>上村　幸大</t>
  </si>
  <si>
    <t>雄川　孝治</t>
  </si>
  <si>
    <t>奥野　貴士</t>
  </si>
  <si>
    <t>小澤　光興</t>
  </si>
  <si>
    <t>柿崎　淑郎</t>
  </si>
  <si>
    <t>樫本　浩二</t>
  </si>
  <si>
    <t>小林　克</t>
  </si>
  <si>
    <t>笹藪　今日子</t>
  </si>
  <si>
    <t>佐藤　光廣</t>
  </si>
  <si>
    <t>佐野　毅</t>
  </si>
  <si>
    <t>髙尾　芳彦</t>
  </si>
  <si>
    <t>髙田　理世</t>
  </si>
  <si>
    <t>中原　義人</t>
  </si>
  <si>
    <t>中村　眞</t>
  </si>
  <si>
    <t>深田　秀実</t>
  </si>
  <si>
    <t>升方　芳美</t>
  </si>
  <si>
    <t>蓑島　智大</t>
  </si>
  <si>
    <t>合同会社Google プロダクトマーケティングマネージャー
合同会社マルマケ代表</t>
  </si>
  <si>
    <t>福井県立大学地域政策学部　教授
Code for 山城　代表</t>
  </si>
  <si>
    <t>元札幌市職員（札幌市図書・情報館初代館長）
国際大学 グローバル・コミュニケーション・センター 客員研究員</t>
  </si>
  <si>
    <t>奈良先端科学技術大学院大学 総合情報基盤センター 教授
デジタル庁 オープンデータ伝道師</t>
  </si>
  <si>
    <t>エアロトヨタ株式会社 空間情報事業本部 技術統括部 G空間研究所 研究員
一般社団法人社会基盤情報流通推進協議会　3D都市モデルユニット</t>
  </si>
  <si>
    <t>名古屋大学 未来社会創造機構 モビリティ社会研究所 客員教授
ブルーインフラストラクチャー合同会社 顧問</t>
  </si>
  <si>
    <t>ソフトバンク株式会社　公共本部長
一般社団法人SDGsデジタル社会推進機構　代表理事</t>
  </si>
  <si>
    <t>一般社団法人コード・フォー・ジャパン
真鶴町CxO補佐官</t>
  </si>
  <si>
    <t>一般社団法人 シェアリングエコノミー協会 代表理事
デジタル庁 シェアリングエコノミー伝道師</t>
  </si>
  <si>
    <t>会津若松市役所 企画政策部 情報戦略課
会津若松市役所 統合GIS活用検討チーム</t>
  </si>
  <si>
    <t>MICTA 代表
お茶の水女子大学附属中学校　教育DXアドバイザー</t>
  </si>
  <si>
    <t>元仙台市情報政策部長
Ａ＆Ｉ研究所　代表</t>
  </si>
  <si>
    <t>公益財団法人九州先端科学技術研究所(ISIT) オープンイノベー ション・ラボ イノベーション・アーキテクト
Code for Kumamoto 代表</t>
  </si>
  <si>
    <t>一般社団法人立科町振興公社　事務局長
立科町企画課（出向派遣）</t>
  </si>
  <si>
    <t>公益財団法人九州先端科学技術研究所 特別研究員
公益財団法人ハイパーネットワーク社会研究所 AIビジネスプロデューサー</t>
  </si>
  <si>
    <t>株式会社ローカルメディアラボ　代表取締役
一般社団法人シビックテックジャパン　理事</t>
  </si>
  <si>
    <t>名古屋大学 大学院情報学研究科 教授
デジタル庁 オープンデータ伝道師</t>
  </si>
  <si>
    <t>名古屋大学大学院情報学研究科・准教授
愛知県一宮市・CIO補佐監</t>
  </si>
  <si>
    <t>特定非営利活動法人 Digital Government Labs 副代表理事
千葉市情報統括副管理者（CIO補佐監）</t>
  </si>
  <si>
    <t>早稲田大学グローバルエデュケーションセンター講師
弘前市DXアドバイザー</t>
  </si>
  <si>
    <t>一般社団法人データクレイドル代表理事
デジタル庁オープンデータ伝道師</t>
  </si>
  <si>
    <t>デジタル庁　オープンデータ伝道師
ANNAI　Inc.　代表取締役副社長　/　Code　for　Kyoto　代表　/　Civictech.tv</t>
  </si>
  <si>
    <t>NPO法人 日本海国際交流センター 副理事長
金沢大学研究協力員</t>
  </si>
  <si>
    <t>一般社団法人デジタル広域推進機構　代表理事
MIZUHOデジタルサポート合同会社　代表社員</t>
  </si>
  <si>
    <t>一般社団法人沖縄新ITビジネス創出促進協議会　顧問
沖縄国際大学非常勤講師</t>
  </si>
  <si>
    <t>山形大学 社会共創デジタル学環 教授
山形大学 データサイエンス教育研究推進センター　センター長</t>
  </si>
  <si>
    <t>合同会社ozatolink代表社員
国立大学法人信州大学　情報・DX推進機構　DX推進センター　特任准教授</t>
  </si>
  <si>
    <t>情報セキュリティ大学院大学　客員研究員
一般社団法人オープンガバメント・コンソーシアム　サイバーセキュリティ分科会　主査</t>
  </si>
  <si>
    <t>認定NPO法人ウィーログ 代表理事
日本福祉のまちづくり学会 理事</t>
  </si>
  <si>
    <t>東京大学空間情報科学研究センター 特任研究員
一般社団法人 シビックテックジャパン 代表理事</t>
  </si>
  <si>
    <t>NECソリューションイノベータ株式会社デジタルヘルスケア・未来都市統括部　プロフェッショナル
合同会社なからいい　代表</t>
  </si>
  <si>
    <t>サイバー大学 IT総合学部 教授
鹿児島大学大学院 理工学研究科 特任教授</t>
  </si>
  <si>
    <t>株式会社パソナJOB HUB　執行役員
総務省　地域力創造アドバイザー</t>
  </si>
  <si>
    <t>元　自治体職員
元　塩尻市CTO（最高情報技術責任者）</t>
  </si>
  <si>
    <t>合同会社公共コミュニケーション研究所代表CEO
公共コミュニケーション学会会長理事</t>
  </si>
  <si>
    <t>港区情報政策監（CIO補佐官）
越谷市最高デジタル責任者（CDO）</t>
  </si>
  <si>
    <t>社会医療法人 岡本病院（財団）京都岡本記念病院 副院長
特定非営利活動法人日本サスティナブル・コミュニティ・センター 顧問</t>
  </si>
  <si>
    <t>特定非営利活動法人情報化連携推進機構副代表理事
一般社団法人GIS支援センター理事</t>
  </si>
  <si>
    <t>株式会社ザップクラップ　取締役
Code for Tokushima</t>
  </si>
  <si>
    <t>一般社団法人Govtech協会 代表理事
xID株式会社 代表取締役CEO</t>
  </si>
  <si>
    <t>株式会社地域協奏事務所　代表取締役社長
神戸学院大学　非常勤講師</t>
  </si>
  <si>
    <t>株式会社AsMama　代表取締役社長
総務省　地域力創造アドバイザー</t>
  </si>
  <si>
    <t>共愛学園前橋国際大学副学長、デジタル共創研究センター長、デジタル共創学部教授
慶應義塾大学名誉教授</t>
  </si>
  <si>
    <t>麗澤大学　工学部　教授
東京大学大学院　情報学環・学際情報学府　特任准教授</t>
  </si>
  <si>
    <t>株式会社スマートリンク北海道　常務取締役
酪農学園大学　客員研究員</t>
  </si>
  <si>
    <t>香川大学情報化推進統合拠点　教授
香川大学創造工学部創造工学科情報コース 教授</t>
  </si>
  <si>
    <t>埼玉県深谷市　企画財政部ＩＣＴ推進室・係長
デジタル庁　窓口BPRアドバイザー</t>
  </si>
  <si>
    <t>一般社団法人コード・フォー・ジャパン
CIVICTECH.TV合同会社 代表社員</t>
  </si>
  <si>
    <t>株式会社ソフトウエア開発　代表取締役社長
東北情報通信懇談会　事務局長</t>
  </si>
  <si>
    <t>高知県総合企画部デジタル政策課　高知県市町村ＤＸ推進アドバイザー
南国市企画課　南国市DX推進アドバイザー</t>
  </si>
  <si>
    <t>DAIWA株式会社　代表取締役
川根本町　DX推進アドバイザー</t>
  </si>
  <si>
    <t>YuMake株式会社　代表取締役 CEO
一般社団法人シビックテックジャパン 理事</t>
  </si>
  <si>
    <t>都城市デジタル統括課副課長
デジタル庁窓口BPRアドバイザー</t>
  </si>
  <si>
    <t>南陽市DX普及主幹
監査委員事務局長</t>
  </si>
  <si>
    <t>株式会社つうけん　常務執行役員　ITビジネス事業部長
小樽商科大学　特認教授</t>
  </si>
  <si>
    <t>インフォ・ラウンジ株式会社　取締役 / データスチュワード
デジタル庁 オープンデータ伝道師 / Well-Beingファシリテーター</t>
  </si>
  <si>
    <t>株式会社つうけん　営業部マーケティング部長
国立大学法人室蘭工業大学　デジタルキャンパス推進室CDO補佐</t>
  </si>
  <si>
    <t>フォーアイディールジャパン株式会社　代表取締役社長
一般社団法人日本オープンイノベーション研究会　理事</t>
  </si>
  <si>
    <t>静岡県企画部デジタル戦略課　デジタル推進参事官
慶應義塾大学大学院 システムデザイン・マネジメント研究科（SDM）　研究員</t>
  </si>
  <si>
    <t>岡崎市総合政策部企画課　副課長
名古屋市立大学データサイエンス学部　非常勤講師</t>
  </si>
  <si>
    <t>一般社団法人コード・フォー・ジャパン 代表理事
株式会社Geolonia 取締役</t>
  </si>
  <si>
    <t>日本IT団体連盟　情報銀行推進委員会　事務局
中部電力株式会社　マルチユーティリティ本部 課長</t>
  </si>
  <si>
    <t>一般社団法人シェアリングエコノミー協会　経営企画・地域共生事業部長
シェアリングシティ推進協議会　事務局長</t>
  </si>
  <si>
    <t>合同会社ＫＵコンサルティング・代表社員
デジタル行政パートナーズ・会長</t>
  </si>
  <si>
    <t>株式会社デジタル人材開発サポート　代表
東京都八王子市非常勤特別職CIO補佐官兼デジタル推進専門官</t>
  </si>
  <si>
    <t>株式会社PoliPoli 官民共創事業部 官民連携ディレクター
官民共創デザイン　代表</t>
  </si>
  <si>
    <t>社会保険労務士法人NSR　代表社員　
社会保険労務士（テレワーク社労士　両立支援社労士　ハラスメントゼロ社労士）</t>
  </si>
  <si>
    <t>ソフトバンク株式会社　公共本部　担当部長
元　青森県IT専門監（CIO補佐官）</t>
  </si>
  <si>
    <t>株式会社B Inc. 事業本部GovTech事業部長
福井県DX推進アドバイザー</t>
  </si>
  <si>
    <t>デジタル庁 国民向けサービスグループ 政策推進スペシ ャリスト
TIS株式会社 ソーシャルイノベーション事業部 ガバメントリレーション企画部 エキスパート</t>
  </si>
  <si>
    <t>株式会社みらい 代表取締役
気仙沼市 デジタル補佐官</t>
  </si>
  <si>
    <t>デジタル庁　地方業務標準化エキスパート
総務省　デジタル統括アドバイザー</t>
  </si>
  <si>
    <t>中津川市市長公室CX共創室　室長
標準的なバス情報フォーマット広め隊</t>
  </si>
  <si>
    <t>芦屋市役所　市民課　課長補佐
NPO法人　ファンローカル</t>
  </si>
  <si>
    <t>福井県DX推進アドバイザー（データ利活用・EBPM担当）
東京都世田谷区地域経済分析アドバイザー</t>
  </si>
  <si>
    <t>広島県豊田郡大崎上島町企画課 調整監
広島県総務局デジタル基盤整備課 DXシニアアソシエイト</t>
  </si>
  <si>
    <t>下呂市 最高デジタル責任者補佐官
デジタル庁 共創PFアンバサダー</t>
  </si>
  <si>
    <t>徳島県教委教育委員会教育長
教育情報化コーディネータ1級</t>
  </si>
  <si>
    <t>静岡県裾野市　総務部デジタル統括課　主幹
特定非営利活動法人Code for SUSONO 理事</t>
  </si>
  <si>
    <t>行政書士法人　まるごとパートナーズ
一般社団法人シェアリングエコノミー協会</t>
  </si>
  <si>
    <t>株式会社HFシステム　沖縄支店　執行役員　沖縄支店長
沖縄県情報産業協会（IIA)地域情報化委員会委員</t>
  </si>
  <si>
    <t>一般社団法人日本IT団体連盟　情報銀行推進委員会　委員
株式会社NTTデータ　金融イノベーション本部　ビジネスデザイン室　部長</t>
  </si>
  <si>
    <t>大阪経済大学 教育・学習支援センター 教授
キッズデザイン協議会 フェロー</t>
  </si>
  <si>
    <t>掛川タクシー株式会社　代表取締役
掛川観光協会　掛川支部副会長</t>
  </si>
  <si>
    <t>八洲学園大学生涯学習学部 教授
岐阜女子大学 特任教授</t>
  </si>
  <si>
    <t>ＣｏｃｒｅＣｏコンサルティング合同会社　代表
一般社団法人官民共創未来コンソーシアム　エバンジェリスト</t>
  </si>
  <si>
    <t>エイチタス株式会社 代表取締役
(一社)事業創発研究会DigiBizみやぎ 代表理事</t>
  </si>
  <si>
    <t>合同会社未来教育デザイン　代表社員
（株）ICR 教育イノベーションラボ　ラボ長</t>
  </si>
  <si>
    <t>独立行政法人情報処理推進機構（IPA）　デジタル基盤センター長
AIセーフティ・インスティテュート　副所長</t>
  </si>
  <si>
    <t>関東学院大学法学部　客員教授
HIRO研究所　代表</t>
  </si>
  <si>
    <t>アイパブリッシング株式会社　代表取締役
一般社団法人コード・フォー・カナザワ　代表理事</t>
  </si>
  <si>
    <t>株式会社jig.jp 取締役創業者
公益財団法人IchigoJam財団 代表理事</t>
  </si>
  <si>
    <t>琉球大学　名誉教授
ORNIS株式会社　CTO</t>
  </si>
  <si>
    <t>西会津町　CDO
ばんだい振興公社　理事長</t>
  </si>
  <si>
    <t>株式会社MIERUNE
酪農学園大学</t>
  </si>
  <si>
    <t>(株)大林組 技術研究所　上級主席技師
buildingSMART JAPAN 理事</t>
  </si>
  <si>
    <t>東洋大学情報連携学部　教授（学科長・大学院専攻長）
公共交通オープンデータ協議会　事務局長</t>
  </si>
  <si>
    <t>株式会社ダンクソフト　代表取締役
神田藍の会（K&amp;A　AI)　副代表　</t>
  </si>
  <si>
    <t>株式会社ニューソンアンドカンパニー　代表取締役
株式会社イマーシブ・ラボ　代表取締役</t>
  </si>
  <si>
    <t>一般社団法人ソーシャルシフトアシスト　代表理事
デジタル庁オープンデータ伝道師</t>
  </si>
  <si>
    <t>富山県　CIO補佐官
大阪府　特別参与</t>
  </si>
  <si>
    <t>東京農工大学 総合情報メディアセンター 教授
鹿児島大学 名誉教授</t>
  </si>
  <si>
    <t>東京大学空間情報科学研究センター　特任研究員
元千葉市　情報経営部長、危機管理監、保健福祉局次長</t>
  </si>
  <si>
    <t>カントミント株式会社　取締役CFO
行政書士</t>
  </si>
  <si>
    <t>元狭山市総合政策部次長
元入間市政策参与</t>
  </si>
  <si>
    <t>浜松市デジタル・スマートシティ推進課
デジタル庁</t>
  </si>
  <si>
    <t>茨城大学教育学部　副学部長
全国ICT教育首長協議会　特別顧問</t>
  </si>
  <si>
    <t>埼玉県町村会
情報システム共同化推進室　室長</t>
  </si>
  <si>
    <t>東京大学大学院工学系研究科教授
情報通信ネットワーク産業協会会長</t>
  </si>
  <si>
    <t>NPO K-Net 理事長
有限会社ケイワン　代表取締役</t>
  </si>
  <si>
    <t>一般財団法人　世界遺産白川郷合掌造り保存財団　事務局長
特定地域事業協同組合</t>
  </si>
  <si>
    <t>一般社団法人　日本情報化振興会　会長
富山大学　名誉教授</t>
  </si>
  <si>
    <t>富士通Japan 株式会社
特定非営利活動法人 長野県ITコーディネータ協議会</t>
  </si>
  <si>
    <t>一般財団法人全国地域情報化推進協会 担当部長
関東学院大学非常勤講師</t>
  </si>
  <si>
    <t>一般社団法人ＩＴＣ－Ｌａｂｏ．代表理事
特定非営利活動法人なら情報セキュリティ総合研究所</t>
  </si>
  <si>
    <t>インフォミーム株式会社 代表取締役
関西学院大学総合政策学部非常勤講師</t>
  </si>
  <si>
    <t>四條畷市　特別参与
株式会社官民連携事業研究所　代表取締役</t>
  </si>
  <si>
    <t>リベラルアーツ合同会社　代表社員
国立研究開発法人 新エネルギー・産業技術総合開発機構　NEP技術経営アドバイザー</t>
  </si>
  <si>
    <t>中津市DX推進監</t>
  </si>
  <si>
    <t>J:COMマーケティング株式会社　地域共創推進室　情報リテラシーアドバイザー</t>
  </si>
  <si>
    <t>一般社団法人シビックテック・ラボ　代表理事</t>
  </si>
  <si>
    <t>大阪府　CDO兼スマートシティ戦略部長</t>
  </si>
  <si>
    <t>フォーティネットジャパン合同会社　パブリックソリューションビジネス本部</t>
  </si>
  <si>
    <t>ａｉ株式会社　代表取締役</t>
  </si>
  <si>
    <t>一般社団法人　九州テレコム振興センター　　主席研究員</t>
  </si>
  <si>
    <t>松阪市企画振興部　経営企画課　政策経営係長</t>
  </si>
  <si>
    <t>北海道当別町企画部デジタル都市推進課</t>
  </si>
  <si>
    <t>防災科学技術研究所　災害過程研究部門　客員研究員</t>
  </si>
  <si>
    <t>富士通Japan株式会社Public&amp;Education事業本部マネージャー</t>
  </si>
  <si>
    <t>消防庁　災害情報伝達手段アドバイザー</t>
  </si>
  <si>
    <t>豊田市上下水道局企画課　主幹</t>
  </si>
  <si>
    <t>スマートシティ（より良いまちづくり）　アドバイザー</t>
  </si>
  <si>
    <t>社会福祉法人夢の郷　施設長</t>
  </si>
  <si>
    <t>株式会社ケーオーシステムワークス　代表取締役</t>
  </si>
  <si>
    <t>奄美市商工観光情報部デジタル戦略課長</t>
  </si>
  <si>
    <t>東海大学 情報通信学部 情報通信学科 教授</t>
  </si>
  <si>
    <t>KDDI株式会社公共・金融ビジネス本部公共ビジネス３部</t>
  </si>
  <si>
    <t>姫路市役所 デジタル戦略本部 デジタル戦略室　主幹</t>
  </si>
  <si>
    <t>筑波大学システム情報系特令教授</t>
  </si>
  <si>
    <t>エアロトヨタ株式会社　空間情報事業本部　自治体アセット事業部　エバンジェリスト</t>
  </si>
  <si>
    <t>中小企業診断士事務所ナレッジケース　代表</t>
  </si>
  <si>
    <t>信州大学 学術研究院 工学系</t>
  </si>
  <si>
    <t>日本工業大学大学院　技術経営研究科　准教授</t>
  </si>
  <si>
    <t>アイアグリ株式会社　農業支援室　室長代行</t>
  </si>
  <si>
    <t>社会福祉法人　仙台市社会福祉協議会　青葉区事務所　所長</t>
  </si>
  <si>
    <t>ピースミール・テクノロジー株式会社　シニアコンサルタント</t>
  </si>
  <si>
    <t>大日本印刷株式会社　モビリティ＆リビング事業部　新事業開発部</t>
  </si>
  <si>
    <t>富士通Japan株式会社 東日本公共ビジネス統括部</t>
  </si>
  <si>
    <t>独立行政法人情報処理推進機構・エキスパート</t>
  </si>
  <si>
    <t>東村役場　　地域力創造アドバイザー</t>
  </si>
  <si>
    <t>北九州市 戸畑区役所 総務企画課 庶務係長</t>
  </si>
  <si>
    <t>一般社団法人シェアリングエコノミー協会　常任理事</t>
  </si>
  <si>
    <t>伊豆市　CIO補佐官</t>
  </si>
  <si>
    <t>奈良市総合政策部　CIO（最高情報統括責任者）</t>
  </si>
  <si>
    <t>熊本県宇城市教育委員会事務局（教育部）生涯学習課　課長</t>
  </si>
  <si>
    <t>高知県公立大学法人　法人本部　総務部　情報課　情報専門監</t>
  </si>
  <si>
    <t>デジタル庁　地方標準化・クラウド移行コスト最適化支援チーム　地方DX推進支援コンサルタント</t>
  </si>
  <si>
    <t>京都産業大学　シニアディレクター（DX推進担当）</t>
  </si>
  <si>
    <t>(一社)九州テレコム振興センター　専務理事</t>
  </si>
  <si>
    <t>公立大学法人　青森公立大学　経営経済学部　教授</t>
  </si>
  <si>
    <t>高知工科大学　情報学群　教授</t>
  </si>
  <si>
    <t>鳴門教育大学教員養成DX推進機構長・特命教授</t>
  </si>
  <si>
    <t>（株）行政IT研究所　所長</t>
  </si>
  <si>
    <t>信州大学 情報・DX推進機構DX推進センター特任教授</t>
  </si>
  <si>
    <t>NTTアドバンステクノロジー　北海道支店　シニアディレクター</t>
  </si>
  <si>
    <t>株式会社Idea Craft 代表取締役</t>
  </si>
  <si>
    <t>キートンコンサルティング株式会社　代表取締役社長</t>
  </si>
  <si>
    <t>総務省　大臣官房　デジタル統括アドバイザー</t>
  </si>
  <si>
    <t>宮内・水町IT法律事務所　弁護士</t>
  </si>
  <si>
    <t>つくば市政策イノベーション部情報システム課課長補佐</t>
  </si>
  <si>
    <t>フリーランスのDXアドバイザー</t>
  </si>
  <si>
    <t>ITbook株式会社西日本支社ディレクター</t>
  </si>
  <si>
    <t>IRI知的資源イニシアティブ代表理事</t>
  </si>
  <si>
    <t>公立はこだて未来大学　副理事長・教授</t>
  </si>
  <si>
    <t>GIS活用、PLATEAU</t>
  </si>
  <si>
    <t>シビックテック、情報設計（IA）、データマネジメント</t>
  </si>
  <si>
    <t>共同調達</t>
  </si>
  <si>
    <t>GIS利活用</t>
  </si>
  <si>
    <t>公設光ファイバケーブル及び関連設備の民間移行</t>
  </si>
  <si>
    <t>DX推進計画の更新（策定）支援、システム運用における相談対応（事業者との交渉等）など</t>
  </si>
  <si>
    <t>シビックテック</t>
  </si>
  <si>
    <t>自治体DX全般</t>
  </si>
  <si>
    <t>BPRやDX推進支援</t>
  </si>
  <si>
    <t>BPR</t>
  </si>
  <si>
    <t>BCP</t>
  </si>
  <si>
    <t>分散型労働社会と地域データ活用による地域DX推進</t>
  </si>
  <si>
    <t>水道の維持管理に関すること。業務における課題発見力の向上</t>
  </si>
  <si>
    <t>特に産業振興に係る計画策定</t>
  </si>
  <si>
    <t>エネルギー特に再生可能エネルギー、木質バイオマス関連は公的な審査委員でもあり、専門です。自治体での太陽光などの再生可能エネルギーの普及施策立案など手がけています。</t>
  </si>
  <si>
    <t>経験則に基づく助言、講演が可能です</t>
  </si>
  <si>
    <t>人材醸成、人材育成</t>
  </si>
  <si>
    <t>産官学連携におけるスキーム構築およびプロジェクト推進支援</t>
  </si>
  <si>
    <t>ウェブアクセシビリティ・ウェブサイト管理、自治体フロントヤード改革</t>
  </si>
  <si>
    <t>調達、プロジェクト管理</t>
  </si>
  <si>
    <t>住民主体の地域の物語化と情報発信</t>
  </si>
  <si>
    <t>GIS、地理情報の活用</t>
  </si>
  <si>
    <t>DX、働き方改革、副業・開業、プログラミング教育等</t>
  </si>
  <si>
    <t>BPR（業務改革）</t>
  </si>
  <si>
    <t>地域における情報社会学政策の助言</t>
  </si>
  <si>
    <t>フロントヤード改革（窓口DX・窓口BPR）</t>
  </si>
  <si>
    <t>自動運転導入支援</t>
  </si>
  <si>
    <t>業務改善・BPR / サービスデザイン / データ活用にネガティブな人をポジティブにする</t>
  </si>
  <si>
    <t>データの可視化、データ標準化、データモデル作成</t>
  </si>
  <si>
    <t>IoT導入支援</t>
  </si>
  <si>
    <t>パーソナルデータの利活用</t>
  </si>
  <si>
    <t>関係人口・二地域居住</t>
  </si>
  <si>
    <t>①デジタル人材育成・研修 ・DX推進リーダー・一般職員・高度専門人材の育成計画策定支援。 ・生成AIを活用した業務可視化・業務フロー作成・情報資産整理研修の実施。 ・マイナンバー安全管理措置研修・セキュリティインシデント対応研修の実施。 ②CIO/CDO補佐・DX計画策定 ・DX推進計画・アクションプランの策定支援。 ・ICTガバナンス構築・業務システム最適化支援</t>
  </si>
  <si>
    <t>Well-Being指標を活用したまちづくり。MaaS。</t>
  </si>
  <si>
    <t>制度構築、両立支援、ハラスメント防止など働きやすい職場環境整備</t>
  </si>
  <si>
    <t>地域幸福度（Well-Being）指標活用</t>
  </si>
  <si>
    <t>保護者向け不登校支援、児童生徒向け不登校支援それぞれに関する行政、企業団体の取り組みの支援</t>
  </si>
  <si>
    <t>デジタル化に対応する人材育成</t>
  </si>
  <si>
    <t>窓口BPR,フロントヤード改革</t>
  </si>
  <si>
    <t>RPA（庁内業務のシンプル化をすること）</t>
  </si>
  <si>
    <t>教育DX</t>
  </si>
  <si>
    <t>パーソナルデータを活用したビジネスの創発、ルール作りなど</t>
  </si>
  <si>
    <t>計画策定、推進体制構築、デジタル人材の育成・確保、DX意識醸成</t>
  </si>
  <si>
    <t>データ分析、サービスデザイン</t>
  </si>
  <si>
    <t>議会のDX</t>
  </si>
  <si>
    <t>市民のDX化、シビックテック</t>
  </si>
  <si>
    <t>スマート農業</t>
  </si>
  <si>
    <t>ケア</t>
  </si>
  <si>
    <t>デザイン・サービスデザイン、業務改善</t>
  </si>
  <si>
    <t>海底光ケーブルを含むブロードバンド情報通信基盤の整備と更新</t>
  </si>
  <si>
    <t>ケーブルテレビ事業民間譲渡</t>
  </si>
  <si>
    <t>オープンガバメント、市民通報システムによる市民協働</t>
  </si>
  <si>
    <t>DXマインド醸成、福祉情報連携、相談支援のDX、デジタル地域共生社会、庁内推進体制構築、計画策定支援　等</t>
  </si>
  <si>
    <t>業務改善</t>
  </si>
  <si>
    <t>KPIの正しい理解とロジックモデルの活用</t>
  </si>
  <si>
    <t>デジタル人材育成・確保</t>
  </si>
  <si>
    <t>自治体DX推進の機運醸成・職員意識改革</t>
  </si>
  <si>
    <t>自治体内での組織マネジメント変革・職員のリスキリング</t>
  </si>
  <si>
    <t>ドローン、空飛ぶクルマ、自動運転、ＭａａＳ</t>
  </si>
  <si>
    <t>中小企業を主軸とした地域活性化施策の支援</t>
  </si>
  <si>
    <t>生成AIデータ</t>
  </si>
  <si>
    <t>外部人材活用</t>
  </si>
  <si>
    <t>自治体システム調達／
地域情報プラットフォーム</t>
  </si>
  <si>
    <t>プロジェクトマネジメント支援
（事業の進め方支援）</t>
  </si>
  <si>
    <t>プロジェクトマネジメント支援</t>
    <phoneticPr fontId="2"/>
  </si>
  <si>
    <t>ネットワークインフラ</t>
    <phoneticPr fontId="2"/>
  </si>
  <si>
    <t>スタートアップ支援</t>
    <rPh sb="7" eb="9">
      <t>シエン</t>
    </rPh>
    <phoneticPr fontId="2"/>
  </si>
  <si>
    <t>EBPM</t>
    <phoneticPr fontId="2"/>
  </si>
  <si>
    <t>施策支援（４）</t>
    <phoneticPr fontId="6"/>
  </si>
  <si>
    <t>027</t>
  </si>
  <si>
    <t>040</t>
  </si>
  <si>
    <t>079</t>
  </si>
  <si>
    <t>169</t>
  </si>
  <si>
    <t>179</t>
  </si>
  <si>
    <t>くらしと地域 ・自治体ＤＸ（７）</t>
    <phoneticPr fontId="6"/>
  </si>
  <si>
    <t>地域社会ＤＸ/自治体ＤＸ（４）</t>
    <phoneticPr fontId="2"/>
  </si>
  <si>
    <t>インフラ・技術　（５）</t>
    <phoneticPr fontId="6"/>
  </si>
  <si>
    <t>くらしと地域 ・地域社会ＤＸ（１１）</t>
    <phoneticPr fontId="6"/>
  </si>
  <si>
    <t>令和８年度地域情報化アドバイザー一覧</t>
    <phoneticPr fontId="14"/>
  </si>
  <si>
    <t>https://www.r-ict-advisor.jp/prom/chiiki_adviser/R8_profile/</t>
    <phoneticPr fontId="19"/>
  </si>
  <si>
    <t>行政手続オンライン化</t>
    <phoneticPr fontId="2"/>
  </si>
  <si>
    <t>区分</t>
  </si>
  <si>
    <t>団体名</t>
  </si>
  <si>
    <t>１．申請団体</t>
  </si>
  <si>
    <t>２．推薦団体（「区分」が「協議会」、「NPO・商工会・大学等」または「地場企業等」の場合のみ入力）</t>
  </si>
  <si>
    <t>部署名</t>
  </si>
  <si>
    <t>３．支援内容（概要）</t>
  </si>
  <si>
    <t>支援形態（複数選択可）</t>
  </si>
  <si>
    <t>住民を含む支援（地域社会DX）</t>
  </si>
  <si>
    <t>庁内支援（自治体DX）</t>
  </si>
  <si>
    <t>DXに関する計画策定支援</t>
  </si>
  <si>
    <t>ＤＸ推進のための機運醸成
（トップセミナー ・現場職員向け）</t>
  </si>
  <si>
    <t>支援分野（複数選択可）</t>
  </si>
  <si>
    <t>教育情報化/情報教育</t>
  </si>
  <si>
    <t>デジタルアーカイブ/図書館</t>
  </si>
  <si>
    <t>その他</t>
  </si>
  <si>
    <t>４．支援内容（詳細）</t>
    <phoneticPr fontId="2"/>
  </si>
  <si>
    <t>背景
（事業の現況と課題）</t>
    <phoneticPr fontId="2"/>
  </si>
  <si>
    <t>アドバイザー支援依頼内容</t>
    <phoneticPr fontId="2"/>
  </si>
  <si>
    <t>求める成果
【A】今般の支援による短期的成果を記載</t>
    <phoneticPr fontId="2"/>
  </si>
  <si>
    <t>求める成果
【B】支援を受ける事業の最終目標と達成時期を記載</t>
    <phoneticPr fontId="2"/>
  </si>
  <si>
    <t>主催者</t>
    <phoneticPr fontId="2"/>
  </si>
  <si>
    <t>対象者・人数</t>
    <phoneticPr fontId="2"/>
  </si>
  <si>
    <t>自治体職員</t>
    <phoneticPr fontId="9"/>
  </si>
  <si>
    <t>住民</t>
    <phoneticPr fontId="9"/>
  </si>
  <si>
    <t>企業・団体</t>
    <phoneticPr fontId="9"/>
  </si>
  <si>
    <t>その他(学生など）</t>
    <phoneticPr fontId="9"/>
  </si>
  <si>
    <t>（人）</t>
    <phoneticPr fontId="2"/>
  </si>
  <si>
    <t>⑧ＡＰＰＬＩＣ通信欄を見て</t>
    <phoneticPr fontId="2"/>
  </si>
  <si>
    <t>進行中</t>
    <rPh sb="0" eb="3">
      <t>シンコウチュウ</t>
    </rPh>
    <phoneticPr fontId="2"/>
  </si>
  <si>
    <t>改善または解決されなかった内容
今後の課題</t>
    <rPh sb="0" eb="2">
      <t>カイゼン</t>
    </rPh>
    <rPh sb="5" eb="7">
      <t>カイケツ</t>
    </rPh>
    <rPh sb="13" eb="15">
      <t>ナイヨウ</t>
    </rPh>
    <rPh sb="16" eb="18">
      <t>コンゴ</t>
    </rPh>
    <rPh sb="19" eb="21">
      <t>カダイ</t>
    </rPh>
    <phoneticPr fontId="2"/>
  </si>
  <si>
    <t>研修・人材育成</t>
  </si>
  <si>
    <t>自治体職員</t>
    <rPh sb="0" eb="5">
      <t>ジチタイショクイン</t>
    </rPh>
    <phoneticPr fontId="2"/>
  </si>
  <si>
    <t>住民</t>
    <rPh sb="0" eb="2">
      <t>ジュウミン</t>
    </rPh>
    <phoneticPr fontId="2"/>
  </si>
  <si>
    <t>企業・団体</t>
    <rPh sb="0" eb="2">
      <t>キギョウ</t>
    </rPh>
    <rPh sb="3" eb="5">
      <t>ダンタイ</t>
    </rPh>
    <phoneticPr fontId="2"/>
  </si>
  <si>
    <t>その他(学生など）</t>
    <rPh sb="2" eb="3">
      <t>タ</t>
    </rPh>
    <rPh sb="4" eb="6">
      <t>ガクセイ</t>
    </rPh>
    <phoneticPr fontId="2"/>
  </si>
  <si>
    <t>満足</t>
    <phoneticPr fontId="2"/>
  </si>
  <si>
    <t>やや満足</t>
    <phoneticPr fontId="2"/>
  </si>
  <si>
    <t>普通</t>
    <phoneticPr fontId="2"/>
  </si>
  <si>
    <t>あまり満足でない</t>
    <phoneticPr fontId="2"/>
  </si>
  <si>
    <t>不満</t>
    <phoneticPr fontId="2"/>
  </si>
  <si>
    <t>今年度利用したい</t>
    <phoneticPr fontId="2"/>
  </si>
  <si>
    <t>来年度以降利用したい</t>
    <phoneticPr fontId="2"/>
  </si>
  <si>
    <t>今のところ予定はない</t>
    <phoneticPr fontId="2"/>
  </si>
  <si>
    <t>やや得られた</t>
    <phoneticPr fontId="2"/>
  </si>
  <si>
    <t>得られなかった</t>
    <phoneticPr fontId="2"/>
  </si>
  <si>
    <t>得られた</t>
    <phoneticPr fontId="2"/>
  </si>
  <si>
    <t>以降の報告書は、必要に応じて報告者にて追加して下さい</t>
    <rPh sb="0" eb="2">
      <t>イコウ</t>
    </rPh>
    <rPh sb="3" eb="6">
      <t>ホウコクショ</t>
    </rPh>
    <rPh sb="8" eb="10">
      <t>ヒツヨウ</t>
    </rPh>
    <rPh sb="11" eb="12">
      <t>オウ</t>
    </rPh>
    <rPh sb="14" eb="17">
      <t>ホウコクシャ</t>
    </rPh>
    <rPh sb="19" eb="21">
      <t>ツイカ</t>
    </rPh>
    <rPh sb="23" eb="24">
      <t>クダ</t>
    </rPh>
    <phoneticPr fontId="2"/>
  </si>
  <si>
    <t>報告書（2回目）</t>
    <rPh sb="0" eb="3">
      <t>ホウコクショ</t>
    </rPh>
    <phoneticPr fontId="2"/>
  </si>
  <si>
    <t>報告書（1回目）</t>
    <rPh sb="0" eb="3">
      <t>ホウコクショ</t>
    </rPh>
    <phoneticPr fontId="2"/>
  </si>
  <si>
    <t>報告書（3回目）</t>
    <rPh sb="0" eb="3">
      <t>ホウコクショ</t>
    </rPh>
    <phoneticPr fontId="2"/>
  </si>
  <si>
    <t>報告書（最終回）</t>
    <rPh sb="0" eb="3">
      <t>ホウコクショ</t>
    </rPh>
    <rPh sb="4" eb="7">
      <t>サイシュウカイ</t>
    </rPh>
    <phoneticPr fontId="2"/>
  </si>
  <si>
    <r>
      <t xml:space="preserve">支援したアドバイザーに対する評価
</t>
    </r>
    <r>
      <rPr>
        <sz val="11"/>
        <color rgb="FFFF0000"/>
        <rFont val="Meiryo UI"/>
        <family val="3"/>
        <charset val="128"/>
      </rPr>
      <t>（必須回答）</t>
    </r>
    <rPh sb="0" eb="2">
      <t>シエン</t>
    </rPh>
    <rPh sb="11" eb="12">
      <t>タイ</t>
    </rPh>
    <rPh sb="14" eb="16">
      <t>ヒョウカ</t>
    </rPh>
    <rPh sb="18" eb="20">
      <t>ヒッス</t>
    </rPh>
    <rPh sb="20" eb="22">
      <t>カイトウ</t>
    </rPh>
    <phoneticPr fontId="2"/>
  </si>
  <si>
    <r>
      <t xml:space="preserve">評価の理由
</t>
    </r>
    <r>
      <rPr>
        <sz val="11"/>
        <color rgb="FFFF0000"/>
        <rFont val="Meiryo UI"/>
        <family val="3"/>
        <charset val="128"/>
      </rPr>
      <t>（必須回答）</t>
    </r>
    <rPh sb="0" eb="2">
      <t>ヒョウカ</t>
    </rPh>
    <rPh sb="3" eb="5">
      <t>リユウ</t>
    </rPh>
    <phoneticPr fontId="2"/>
  </si>
  <si>
    <t>アドバイザーへの要望
（任意回答）</t>
    <rPh sb="8" eb="10">
      <t>ヨウボウ</t>
    </rPh>
    <rPh sb="12" eb="14">
      <t>ニンイ</t>
    </rPh>
    <rPh sb="14" eb="16">
      <t>カイトウ</t>
    </rPh>
    <phoneticPr fontId="2"/>
  </si>
  <si>
    <t>その他、報告書の公開時期等のご要望について
（任意回答）</t>
    <rPh sb="2" eb="3">
      <t>ホカ</t>
    </rPh>
    <rPh sb="4" eb="7">
      <t>ホウコクショ</t>
    </rPh>
    <rPh sb="8" eb="12">
      <t>コウカイジキ</t>
    </rPh>
    <rPh sb="12" eb="13">
      <t>ナド</t>
    </rPh>
    <rPh sb="15" eb="17">
      <t>ヨウボウ</t>
    </rPh>
    <rPh sb="23" eb="27">
      <t>ニンイカイトウ</t>
    </rPh>
    <phoneticPr fontId="2"/>
  </si>
  <si>
    <r>
      <t xml:space="preserve">非公表アンケート
</t>
    </r>
    <r>
      <rPr>
        <sz val="16"/>
        <color rgb="FFFF0000"/>
        <rFont val="Meiryo UI"/>
        <family val="3"/>
        <charset val="128"/>
      </rPr>
      <t>（以下の項目に係る回答内容が外部に公表されることはありません）</t>
    </r>
    <rPh sb="0" eb="3">
      <t>ヒコウヒョウ</t>
    </rPh>
    <rPh sb="10" eb="12">
      <t>イカ</t>
    </rPh>
    <rPh sb="13" eb="15">
      <t>コウモク</t>
    </rPh>
    <rPh sb="16" eb="17">
      <t>カカ</t>
    </rPh>
    <rPh sb="18" eb="22">
      <t>カイトウナイヨウ</t>
    </rPh>
    <rPh sb="23" eb="25">
      <t>ガイブ</t>
    </rPh>
    <rPh sb="26" eb="28">
      <t>コウヒョウ</t>
    </rPh>
    <phoneticPr fontId="2"/>
  </si>
  <si>
    <r>
      <t>本項目を記載するにあたっては、</t>
    </r>
    <r>
      <rPr>
        <b/>
        <sz val="11"/>
        <color rgb="FFFF0000"/>
        <rFont val="Meiryo UI"/>
        <family val="3"/>
        <charset val="128"/>
      </rPr>
      <t>公表を前提とした記載</t>
    </r>
    <r>
      <rPr>
        <b/>
        <sz val="11"/>
        <color theme="1"/>
        <rFont val="Meiryo UI"/>
        <family val="3"/>
        <charset val="128"/>
      </rPr>
      <t>としてください。（機密情報等の記載には特に注意してください）</t>
    </r>
    <rPh sb="0" eb="3">
      <t>ホンコウモク</t>
    </rPh>
    <rPh sb="4" eb="6">
      <t>キサイ</t>
    </rPh>
    <rPh sb="15" eb="17">
      <t>コウヒョウ</t>
    </rPh>
    <rPh sb="18" eb="20">
      <t>ゼンテイ</t>
    </rPh>
    <rPh sb="23" eb="25">
      <t>キサイ</t>
    </rPh>
    <rPh sb="34" eb="38">
      <t>キミツジョウホウ</t>
    </rPh>
    <rPh sb="38" eb="39">
      <t>ナド</t>
    </rPh>
    <rPh sb="40" eb="42">
      <t>キサイ</t>
    </rPh>
    <rPh sb="44" eb="45">
      <t>トク</t>
    </rPh>
    <rPh sb="46" eb="48">
      <t>チュウイ</t>
    </rPh>
    <phoneticPr fontId="2"/>
  </si>
  <si>
    <t>７．その他</t>
    <rPh sb="4" eb="5">
      <t>ホカ</t>
    </rPh>
    <phoneticPr fontId="2"/>
  </si>
  <si>
    <t>ひかり総合法律事務所　弁護士
大阪大学社会技術共創研究センター　招へい教授</t>
  </si>
  <si>
    <t>最寄り駅
最寄り駅からの交通手段</t>
    <rPh sb="5" eb="7">
      <t>モヨ</t>
    </rPh>
    <rPh sb="8" eb="9">
      <t>エキ</t>
    </rPh>
    <rPh sb="12" eb="14">
      <t>コウツウ</t>
    </rPh>
    <rPh sb="14" eb="16">
      <t>シュダン</t>
    </rPh>
    <phoneticPr fontId="2"/>
  </si>
  <si>
    <t>会場名</t>
    <phoneticPr fontId="2"/>
  </si>
  <si>
    <t>報告書（4回目）</t>
    <rPh sb="0" eb="3">
      <t>ホウコクショ</t>
    </rPh>
    <phoneticPr fontId="2"/>
  </si>
  <si>
    <t>報告書（5回目）</t>
    <rPh sb="0" eb="3">
      <t>ホウコクショ</t>
    </rPh>
    <phoneticPr fontId="2"/>
  </si>
  <si>
    <t>報告書（6回目）</t>
    <rPh sb="0" eb="3">
      <t>ホウコクショ</t>
    </rPh>
    <phoneticPr fontId="2"/>
  </si>
  <si>
    <t>報告書（7回目）</t>
    <rPh sb="0" eb="3">
      <t>ホウコクショ</t>
    </rPh>
    <phoneticPr fontId="2"/>
  </si>
  <si>
    <t>報告書（8回目）</t>
    <rPh sb="0" eb="3">
      <t>ホウコクショ</t>
    </rPh>
    <phoneticPr fontId="2"/>
  </si>
  <si>
    <t>報告書（9回目）</t>
    <rPh sb="0" eb="3">
      <t>ホウコクショ</t>
    </rPh>
    <phoneticPr fontId="2"/>
  </si>
  <si>
    <t>令和○年○月○日</t>
    <rPh sb="0" eb="2">
      <t>レイワ</t>
    </rPh>
    <rPh sb="3" eb="4">
      <t>ネン</t>
    </rPh>
    <rPh sb="5" eb="6">
      <t>ガツ</t>
    </rPh>
    <rPh sb="7" eb="8">
      <t>ニチ</t>
    </rPh>
    <phoneticPr fontId="2"/>
  </si>
  <si>
    <t>佐藤太郎</t>
    <rPh sb="0" eb="4">
      <t>サトウタロウ</t>
    </rPh>
    <phoneticPr fontId="2"/>
  </si>
  <si>
    <t>鈴木花子</t>
    <rPh sb="0" eb="2">
      <t>スズキ</t>
    </rPh>
    <rPh sb="2" eb="4">
      <t>ハナコ</t>
    </rPh>
    <phoneticPr fontId="2"/>
  </si>
  <si>
    <t>田中一郎</t>
    <rPh sb="0" eb="2">
      <t>タナカ</t>
    </rPh>
    <rPh sb="2" eb="4">
      <t>イチロウ</t>
    </rPh>
    <phoneticPr fontId="2"/>
  </si>
  <si>
    <t>＊申請書からリンクできるものはリンクする</t>
    <rPh sb="1" eb="4">
      <t>シンセイショ</t>
    </rPh>
    <phoneticPr fontId="2"/>
  </si>
  <si>
    <t>申請書からのリンク</t>
    <rPh sb="0" eb="3">
      <t>シンセイショ</t>
    </rPh>
    <phoneticPr fontId="2"/>
  </si>
  <si>
    <t>具体的な成果物（報告書に記載あり）</t>
    <rPh sb="8" eb="11">
      <t>ホウコクショ</t>
    </rPh>
    <rPh sb="12" eb="14">
      <t>キサイ</t>
    </rPh>
    <phoneticPr fontId="2"/>
  </si>
  <si>
    <t>今後の計画（報告書に記載なし）</t>
    <phoneticPr fontId="2"/>
  </si>
  <si>
    <t>オンライン</t>
  </si>
  <si>
    <t>・職員より●●村の課題説明を行い、課題整理をするとともに、今年度に解決する課題を「職員のDXに係る基礎知識獲得、EBPMに基づくサービス内容の検討、地域社会での合意形成」の３点とした。
・次回の講演では、職員のDXに係る基礎及び地域社会での合意形成について講演していただくとともに、ワークショップでは保有データを用いたサービス内容の検討をすることとした。</t>
    <rPh sb="1" eb="3">
      <t>ショクイン</t>
    </rPh>
    <rPh sb="7" eb="8">
      <t>ムラ</t>
    </rPh>
    <rPh sb="9" eb="11">
      <t>カダイ</t>
    </rPh>
    <rPh sb="11" eb="13">
      <t>セツメイ</t>
    </rPh>
    <rPh sb="14" eb="15">
      <t>オコナ</t>
    </rPh>
    <rPh sb="17" eb="21">
      <t>カダイセイリ</t>
    </rPh>
    <rPh sb="29" eb="32">
      <t>コンネンド</t>
    </rPh>
    <rPh sb="33" eb="35">
      <t>カイケツ</t>
    </rPh>
    <rPh sb="37" eb="39">
      <t>カダイ</t>
    </rPh>
    <rPh sb="41" eb="43">
      <t>ショクイン</t>
    </rPh>
    <rPh sb="47" eb="48">
      <t>カカ</t>
    </rPh>
    <rPh sb="49" eb="51">
      <t>キソ</t>
    </rPh>
    <rPh sb="51" eb="53">
      <t>チシキ</t>
    </rPh>
    <rPh sb="53" eb="55">
      <t>カクトク</t>
    </rPh>
    <rPh sb="61" eb="62">
      <t>モト</t>
    </rPh>
    <rPh sb="68" eb="70">
      <t>ナイヨウ</t>
    </rPh>
    <rPh sb="71" eb="73">
      <t>ケントウ</t>
    </rPh>
    <rPh sb="74" eb="78">
      <t>チイキシャカイ</t>
    </rPh>
    <rPh sb="80" eb="84">
      <t>ゴウイケイセイ</t>
    </rPh>
    <rPh sb="87" eb="88">
      <t>テン</t>
    </rPh>
    <rPh sb="94" eb="96">
      <t>ジカイ</t>
    </rPh>
    <rPh sb="97" eb="99">
      <t>コウエン</t>
    </rPh>
    <rPh sb="112" eb="113">
      <t>オヨ</t>
    </rPh>
    <rPh sb="128" eb="130">
      <t>コウエン</t>
    </rPh>
    <rPh sb="150" eb="152">
      <t>ホユウ</t>
    </rPh>
    <rPh sb="156" eb="157">
      <t>モチ</t>
    </rPh>
    <rPh sb="163" eb="165">
      <t>ナイヨウ</t>
    </rPh>
    <rPh sb="166" eb="168">
      <t>ケントウ</t>
    </rPh>
    <phoneticPr fontId="2"/>
  </si>
  <si>
    <t>・職員のDXに係る基礎及び地域社会での合意形成について講演していただくとともに、ワークショップでは保有データを用いたサービス内容の検討をする。</t>
    <phoneticPr fontId="2"/>
  </si>
  <si>
    <t>報告書内に貼り付け　もしくは　別ファイルにて提出が必要です</t>
    <rPh sb="0" eb="4">
      <t>ホウコクショナイ</t>
    </rPh>
    <rPh sb="5" eb="6">
      <t>ハ</t>
    </rPh>
    <rPh sb="7" eb="8">
      <t>ツ</t>
    </rPh>
    <rPh sb="15" eb="16">
      <t>ベツ</t>
    </rPh>
    <rPh sb="22" eb="24">
      <t>テイシュツ</t>
    </rPh>
    <rPh sb="25" eb="27">
      <t>ヒツヨウ</t>
    </rPh>
    <phoneticPr fontId="2"/>
  </si>
  <si>
    <t>実地</t>
    <rPh sb="0" eb="2">
      <t>ジッチ</t>
    </rPh>
    <phoneticPr fontId="2"/>
  </si>
  <si>
    <t>・職員のDXに係る基礎及び地域社会での合意形成について講演していただき、過年度に実施したデジタルツール導入及び地域住民向けイベントの分析及び助言をしていただいた。
・ワークショップでは、保有データを用いたサービス内容の検討を行い、EBPMを通じた業務内容の評価及びサービス内容の検討を行った。</t>
    <rPh sb="68" eb="69">
      <t>オヨ</t>
    </rPh>
    <rPh sb="70" eb="72">
      <t>ジョゲン</t>
    </rPh>
    <rPh sb="112" eb="113">
      <t>オコナ</t>
    </rPh>
    <rPh sb="120" eb="121">
      <t>ツウ</t>
    </rPh>
    <rPh sb="123" eb="127">
      <t>ギョウムナイヨウ</t>
    </rPh>
    <rPh sb="128" eb="130">
      <t>ヒョウカ</t>
    </rPh>
    <rPh sb="130" eb="131">
      <t>オヨ</t>
    </rPh>
    <rPh sb="136" eb="138">
      <t>ナイヨウ</t>
    </rPh>
    <rPh sb="139" eb="141">
      <t>ケントウ</t>
    </rPh>
    <rPh sb="142" eb="143">
      <t>オコナ</t>
    </rPh>
    <phoneticPr fontId="2"/>
  </si>
  <si>
    <t>・次回の支援時までに、通常業務の見直し及びサービス内容案の策定を行い、アドバイザーには策定内容の評価及びそれを踏まえた合意形成について助言をいただく。</t>
    <rPh sb="1" eb="3">
      <t>ジカイ</t>
    </rPh>
    <rPh sb="4" eb="6">
      <t>シエン</t>
    </rPh>
    <rPh sb="6" eb="7">
      <t>ジ</t>
    </rPh>
    <rPh sb="19" eb="20">
      <t>オヨ</t>
    </rPh>
    <rPh sb="43" eb="47">
      <t>サクテイナイヨウ</t>
    </rPh>
    <rPh sb="48" eb="50">
      <t>ヒョウカ</t>
    </rPh>
    <rPh sb="50" eb="51">
      <t>オヨ</t>
    </rPh>
    <rPh sb="55" eb="56">
      <t>フ</t>
    </rPh>
    <rPh sb="59" eb="63">
      <t>ゴウイケイセイ</t>
    </rPh>
    <rPh sb="67" eb="69">
      <t>ジョゲン</t>
    </rPh>
    <phoneticPr fontId="2"/>
  </si>
  <si>
    <t>①事業に係る計画書等を策定できた</t>
    <rPh sb="1" eb="3">
      <t>ジギョウ</t>
    </rPh>
    <rPh sb="4" eb="5">
      <t>カカ</t>
    </rPh>
    <rPh sb="6" eb="8">
      <t>ケイカク</t>
    </rPh>
    <rPh sb="8" eb="9">
      <t>ショ</t>
    </rPh>
    <rPh sb="9" eb="10">
      <t>トウ</t>
    </rPh>
    <rPh sb="11" eb="13">
      <t>サクテイ</t>
    </rPh>
    <phoneticPr fontId="2"/>
  </si>
  <si>
    <t>②事業に係るシステムを構築できた</t>
    <rPh sb="1" eb="3">
      <t>ジギョウ</t>
    </rPh>
    <rPh sb="4" eb="5">
      <t>カカ</t>
    </rPh>
    <rPh sb="11" eb="13">
      <t>コウチク</t>
    </rPh>
    <phoneticPr fontId="2"/>
  </si>
  <si>
    <t>③事業に係るシステムの調達仕様書を策定できた</t>
    <rPh sb="1" eb="3">
      <t>ジギョウ</t>
    </rPh>
    <rPh sb="4" eb="5">
      <t>カカ</t>
    </rPh>
    <rPh sb="11" eb="13">
      <t>チョウタツ</t>
    </rPh>
    <rPh sb="13" eb="16">
      <t>シヨウショ</t>
    </rPh>
    <rPh sb="17" eb="19">
      <t>サクテイ</t>
    </rPh>
    <phoneticPr fontId="2"/>
  </si>
  <si>
    <t>④人材育成のカリキュラムやツールを策定できた</t>
    <rPh sb="1" eb="3">
      <t>ジンザイ</t>
    </rPh>
    <rPh sb="3" eb="5">
      <t>イクセイ</t>
    </rPh>
    <rPh sb="17" eb="19">
      <t>サクテイ</t>
    </rPh>
    <phoneticPr fontId="2"/>
  </si>
  <si>
    <t>⑤組織業務改善ができた</t>
    <rPh sb="1" eb="3">
      <t>ソシキ</t>
    </rPh>
    <rPh sb="3" eb="5">
      <t>ギョウム</t>
    </rPh>
    <rPh sb="5" eb="7">
      <t>カイゼン</t>
    </rPh>
    <phoneticPr fontId="2"/>
  </si>
  <si>
    <t>⑦その他</t>
    <rPh sb="3" eb="4">
      <t>ホカ</t>
    </rPh>
    <phoneticPr fontId="2"/>
  </si>
  <si>
    <t>・職員の基礎的なDX知識の獲得及びサービス内容の方向性の検討ができ、当初は新規システムの導入も検討していたものの、既存のシステムで対応できそうなことが分かった。</t>
    <rPh sb="1" eb="3">
      <t>ショクイン</t>
    </rPh>
    <rPh sb="4" eb="7">
      <t>キソテキ</t>
    </rPh>
    <rPh sb="10" eb="12">
      <t>チシキ</t>
    </rPh>
    <rPh sb="13" eb="15">
      <t>カクトク</t>
    </rPh>
    <rPh sb="15" eb="16">
      <t>オヨ</t>
    </rPh>
    <rPh sb="21" eb="23">
      <t>ナイヨウ</t>
    </rPh>
    <rPh sb="24" eb="27">
      <t>ホウコウセイ</t>
    </rPh>
    <rPh sb="28" eb="30">
      <t>ケントウ</t>
    </rPh>
    <rPh sb="34" eb="36">
      <t>トウショ</t>
    </rPh>
    <rPh sb="37" eb="39">
      <t>シンキ</t>
    </rPh>
    <rPh sb="44" eb="46">
      <t>ドウニュウ</t>
    </rPh>
    <rPh sb="47" eb="49">
      <t>ケントウ</t>
    </rPh>
    <rPh sb="57" eb="59">
      <t>キソン</t>
    </rPh>
    <rPh sb="65" eb="67">
      <t>タイオウ</t>
    </rPh>
    <rPh sb="75" eb="76">
      <t>ワ</t>
    </rPh>
    <phoneticPr fontId="2"/>
  </si>
  <si>
    <t>・サービス内容の具体的検討（具体的なシステム改修や運用方法等）や地域社会での合意形成は未着手であったため、来年度も本制度を活用して事業を進めていく見込み</t>
    <rPh sb="14" eb="17">
      <t>グタイテキ</t>
    </rPh>
    <rPh sb="22" eb="24">
      <t>カイシュウ</t>
    </rPh>
    <rPh sb="25" eb="29">
      <t>ウンヨウホウホウ</t>
    </rPh>
    <rPh sb="29" eb="30">
      <t>ナド</t>
    </rPh>
    <rPh sb="32" eb="36">
      <t>チイキシャカイ</t>
    </rPh>
    <rPh sb="43" eb="46">
      <t>ミチャクシュ</t>
    </rPh>
    <rPh sb="53" eb="56">
      <t>ライネンド</t>
    </rPh>
    <rPh sb="57" eb="60">
      <t>ホンセイド</t>
    </rPh>
    <rPh sb="61" eb="63">
      <t>カツヨウ</t>
    </rPh>
    <rPh sb="65" eb="67">
      <t>ジギョウ</t>
    </rPh>
    <rPh sb="68" eb="69">
      <t>スス</t>
    </rPh>
    <rPh sb="73" eb="75">
      <t>ミコ</t>
    </rPh>
    <phoneticPr fontId="2"/>
  </si>
  <si>
    <t>・実施後アンケートでは、非常に満足が７名、満足が６名、普通が２名という結果だった。
・DXに係る基礎知識については、概ね理解でき、「業務への活用及びサービス内容検討への参考となる」との回答が多かった一方で、支援期間の短さから「サービス内容の具体的検討や合意形成のポイントについては若干物足りない」との回答が多かった。</t>
    <rPh sb="1" eb="3">
      <t>ジッシ</t>
    </rPh>
    <rPh sb="3" eb="4">
      <t>ゴ</t>
    </rPh>
    <rPh sb="12" eb="14">
      <t>ヒジョウ</t>
    </rPh>
    <rPh sb="15" eb="17">
      <t>マンゾク</t>
    </rPh>
    <rPh sb="19" eb="20">
      <t>メイ</t>
    </rPh>
    <rPh sb="21" eb="23">
      <t>マンゾク</t>
    </rPh>
    <rPh sb="25" eb="26">
      <t>メイ</t>
    </rPh>
    <rPh sb="27" eb="29">
      <t>フツウ</t>
    </rPh>
    <rPh sb="31" eb="32">
      <t>メイ</t>
    </rPh>
    <rPh sb="35" eb="37">
      <t>ケッカ</t>
    </rPh>
    <rPh sb="46" eb="47">
      <t>カカ</t>
    </rPh>
    <rPh sb="48" eb="52">
      <t>キソチシキ</t>
    </rPh>
    <rPh sb="58" eb="59">
      <t>オオム</t>
    </rPh>
    <rPh sb="60" eb="62">
      <t>リカイ</t>
    </rPh>
    <rPh sb="66" eb="68">
      <t>ギョウム</t>
    </rPh>
    <rPh sb="70" eb="72">
      <t>カツヨウ</t>
    </rPh>
    <rPh sb="72" eb="73">
      <t>オヨ</t>
    </rPh>
    <rPh sb="78" eb="82">
      <t>ナイヨウケントウ</t>
    </rPh>
    <rPh sb="84" eb="86">
      <t>サンコウ</t>
    </rPh>
    <rPh sb="92" eb="94">
      <t>カイトウ</t>
    </rPh>
    <rPh sb="95" eb="96">
      <t>オオ</t>
    </rPh>
    <rPh sb="99" eb="101">
      <t>イッポウ</t>
    </rPh>
    <rPh sb="103" eb="107">
      <t>シエンキカン</t>
    </rPh>
    <rPh sb="108" eb="109">
      <t>ミジカ</t>
    </rPh>
    <rPh sb="117" eb="119">
      <t>ナイヨウ</t>
    </rPh>
    <rPh sb="120" eb="125">
      <t>グタイテキケントウ</t>
    </rPh>
    <rPh sb="126" eb="130">
      <t>ゴウイケイセイ</t>
    </rPh>
    <rPh sb="140" eb="142">
      <t>ジャッカン</t>
    </rPh>
    <rPh sb="142" eb="144">
      <t>モノタ</t>
    </rPh>
    <rPh sb="150" eb="152">
      <t>カイトウ</t>
    </rPh>
    <rPh sb="153" eb="154">
      <t>オオ</t>
    </rPh>
    <phoneticPr fontId="2"/>
  </si>
  <si>
    <t>・サービス内容の骨子を作成することができた。</t>
    <rPh sb="5" eb="7">
      <t>ナイヨウ</t>
    </rPh>
    <rPh sb="8" eb="10">
      <t>コッシ</t>
    </rPh>
    <rPh sb="11" eb="13">
      <t>サクセイ</t>
    </rPh>
    <phoneticPr fontId="2"/>
  </si>
  <si>
    <t>・サービス提供に向け、サービス内容の具体的検討（システム改修や運用方法等）や地域社会での合意形成を行っていく。
・最終的には、サービスレベルを落とさないまま、地域住民・組織が主体となってサービスを運用できるようにする。</t>
    <rPh sb="5" eb="7">
      <t>テイキョウ</t>
    </rPh>
    <rPh sb="8" eb="9">
      <t>ム</t>
    </rPh>
    <rPh sb="28" eb="30">
      <t>カイシュウ</t>
    </rPh>
    <rPh sb="31" eb="33">
      <t>ウンヨウ</t>
    </rPh>
    <rPh sb="33" eb="35">
      <t>ホウホウ</t>
    </rPh>
    <rPh sb="35" eb="36">
      <t>ナド</t>
    </rPh>
    <rPh sb="38" eb="42">
      <t>チイキシャカイ</t>
    </rPh>
    <rPh sb="49" eb="50">
      <t>オコナ</t>
    </rPh>
    <rPh sb="57" eb="60">
      <t>サイシュウテキ</t>
    </rPh>
    <rPh sb="71" eb="72">
      <t>オ</t>
    </rPh>
    <rPh sb="79" eb="83">
      <t>チイキジュウミン</t>
    </rPh>
    <rPh sb="84" eb="86">
      <t>ソシキ</t>
    </rPh>
    <rPh sb="87" eb="89">
      <t>シュタイ</t>
    </rPh>
    <rPh sb="98" eb="100">
      <t>ウンヨウ</t>
    </rPh>
    <phoneticPr fontId="2"/>
  </si>
  <si>
    <t>記述</t>
    <rPh sb="0" eb="2">
      <t>キジュツ</t>
    </rPh>
    <phoneticPr fontId="2"/>
  </si>
  <si>
    <t>住民が安心して住める地域づくり事業</t>
    <rPh sb="0" eb="2">
      <t>ジュウミン</t>
    </rPh>
    <rPh sb="3" eb="5">
      <t>アンシン</t>
    </rPh>
    <rPh sb="7" eb="8">
      <t>ス</t>
    </rPh>
    <rPh sb="10" eb="12">
      <t>チイキ</t>
    </rPh>
    <rPh sb="15" eb="17">
      <t>ジギョウ</t>
    </rPh>
    <phoneticPr fontId="19"/>
  </si>
  <si>
    <r>
      <rPr>
        <sz val="11"/>
        <rFont val="Meiryo UI"/>
        <family val="3"/>
        <charset val="128"/>
      </rPr>
      <t>派遣利用のきっかけ</t>
    </r>
    <rPh sb="2" eb="4">
      <t>リヨウ</t>
    </rPh>
    <phoneticPr fontId="2"/>
  </si>
  <si>
    <t>新規事業への支援</t>
  </si>
  <si>
    <t>実地</t>
    <phoneticPr fontId="2"/>
  </si>
  <si>
    <t>休憩時間(分)</t>
    <rPh sb="0" eb="4">
      <t>キュウケイジカン</t>
    </rPh>
    <rPh sb="5" eb="6">
      <t>フン</t>
    </rPh>
    <phoneticPr fontId="2"/>
  </si>
  <si>
    <t>団体名</t>
    <rPh sb="0" eb="3">
      <t>ダンタイメイ</t>
    </rPh>
    <phoneticPr fontId="57"/>
  </si>
  <si>
    <t>県名</t>
    <rPh sb="0" eb="1">
      <t>ケン</t>
    </rPh>
    <rPh sb="1" eb="2">
      <t>メイ</t>
    </rPh>
    <phoneticPr fontId="57"/>
  </si>
  <si>
    <t>管区</t>
    <rPh sb="0" eb="2">
      <t>カンク</t>
    </rPh>
    <phoneticPr fontId="57"/>
  </si>
  <si>
    <t>第一候補者</t>
    <rPh sb="0" eb="2">
      <t>ダイイチ</t>
    </rPh>
    <rPh sb="2" eb="5">
      <t>コウホシャ</t>
    </rPh>
    <phoneticPr fontId="57"/>
  </si>
  <si>
    <t>第二候補者</t>
    <rPh sb="0" eb="2">
      <t>ダイニ</t>
    </rPh>
    <rPh sb="2" eb="5">
      <t>コウホシャ</t>
    </rPh>
    <phoneticPr fontId="57"/>
  </si>
  <si>
    <t>第三候補者</t>
    <rPh sb="0" eb="2">
      <t>ダイサン</t>
    </rPh>
    <rPh sb="2" eb="5">
      <t>コウホシャ</t>
    </rPh>
    <phoneticPr fontId="57"/>
  </si>
  <si>
    <r>
      <rPr>
        <sz val="11"/>
        <color rgb="FFFF0000"/>
        <rFont val="游ゴシック"/>
        <family val="3"/>
        <charset val="128"/>
        <scheme val="minor"/>
      </rPr>
      <t>チーム派遣</t>
    </r>
    <r>
      <rPr>
        <sz val="11"/>
        <color theme="1"/>
        <rFont val="游ゴシック"/>
        <family val="2"/>
        <charset val="128"/>
        <scheme val="minor"/>
      </rPr>
      <t>希望</t>
    </r>
    <rPh sb="3" eb="5">
      <t>ハケン</t>
    </rPh>
    <rPh sb="5" eb="7">
      <t>キボウ</t>
    </rPh>
    <phoneticPr fontId="19"/>
  </si>
  <si>
    <t>総務省同席可否</t>
    <rPh sb="0" eb="3">
      <t>ソウムショウ</t>
    </rPh>
    <rPh sb="3" eb="5">
      <t>ドウセキ</t>
    </rPh>
    <phoneticPr fontId="6"/>
  </si>
  <si>
    <t>共有可否</t>
    <phoneticPr fontId="6"/>
  </si>
  <si>
    <t>担当者部署属性</t>
    <phoneticPr fontId="6"/>
  </si>
  <si>
    <t>支援形態</t>
    <rPh sb="2" eb="4">
      <t>ケイタイ</t>
    </rPh>
    <phoneticPr fontId="6"/>
  </si>
  <si>
    <t>外部</t>
  </si>
  <si>
    <t>広報</t>
  </si>
  <si>
    <t>PM</t>
  </si>
  <si>
    <t>DD</t>
  </si>
  <si>
    <t>起業</t>
  </si>
  <si>
    <t>都市</t>
  </si>
  <si>
    <t>地商</t>
  </si>
  <si>
    <t>SE</t>
  </si>
  <si>
    <t>福祉</t>
  </si>
  <si>
    <t>育児</t>
  </si>
  <si>
    <t>農業</t>
  </si>
  <si>
    <t>テレ</t>
  </si>
  <si>
    <t>仕事</t>
  </si>
  <si>
    <t>ＡＩ</t>
  </si>
  <si>
    <t>生成</t>
  </si>
  <si>
    <t>基盤</t>
  </si>
  <si>
    <t>５G</t>
  </si>
  <si>
    <t>個情</t>
  </si>
  <si>
    <t>手続</t>
  </si>
  <si>
    <t>教育</t>
  </si>
  <si>
    <t>図書</t>
  </si>
  <si>
    <t>ＯＤ</t>
  </si>
  <si>
    <t>ＥＢ</t>
  </si>
  <si>
    <t>標準</t>
  </si>
  <si>
    <t>調達</t>
  </si>
  <si>
    <t>セ</t>
  </si>
  <si>
    <t>Ｒ</t>
  </si>
  <si>
    <t>M</t>
  </si>
  <si>
    <t>他</t>
    <rPh sb="0" eb="1">
      <t>ホカ</t>
    </rPh>
    <phoneticPr fontId="62"/>
  </si>
  <si>
    <t>その他の内容</t>
    <rPh sb="2" eb="3">
      <t>タ</t>
    </rPh>
    <rPh sb="4" eb="6">
      <t>ナイヨウ</t>
    </rPh>
    <phoneticPr fontId="58"/>
  </si>
  <si>
    <t>事業名</t>
    <rPh sb="0" eb="2">
      <t>ジギョウ</t>
    </rPh>
    <rPh sb="2" eb="3">
      <t>メイ</t>
    </rPh>
    <phoneticPr fontId="57"/>
  </si>
  <si>
    <t>背景</t>
    <rPh sb="0" eb="2">
      <t>ハイケイ</t>
    </rPh>
    <phoneticPr fontId="57"/>
  </si>
  <si>
    <t>アドバイザー支援依頼内容</t>
    <rPh sb="6" eb="8">
      <t>シエン</t>
    </rPh>
    <rPh sb="8" eb="12">
      <t>イライナイヨウ</t>
    </rPh>
    <phoneticPr fontId="57"/>
  </si>
  <si>
    <t>オンライン有無</t>
    <rPh sb="5" eb="7">
      <t>ウム</t>
    </rPh>
    <phoneticPr fontId="19"/>
  </si>
  <si>
    <t>実施予定日①</t>
    <rPh sb="0" eb="2">
      <t>ジッシ</t>
    </rPh>
    <rPh sb="2" eb="5">
      <t>ヨテイビ</t>
    </rPh>
    <phoneticPr fontId="57"/>
  </si>
  <si>
    <t>実施予定日②</t>
    <rPh sb="0" eb="2">
      <t>ジッシ</t>
    </rPh>
    <rPh sb="2" eb="5">
      <t>ヨテイビ</t>
    </rPh>
    <phoneticPr fontId="57"/>
  </si>
  <si>
    <t>実施予定日③</t>
    <rPh sb="0" eb="2">
      <t>ジッシ</t>
    </rPh>
    <rPh sb="2" eb="5">
      <t>ヨテイビ</t>
    </rPh>
    <phoneticPr fontId="57"/>
  </si>
  <si>
    <t>実施予定日④</t>
    <rPh sb="0" eb="2">
      <t>ジッシ</t>
    </rPh>
    <rPh sb="2" eb="5">
      <t>ヨテイビ</t>
    </rPh>
    <phoneticPr fontId="57"/>
  </si>
  <si>
    <t>実施予定日⑤</t>
    <rPh sb="0" eb="2">
      <t>ジッシ</t>
    </rPh>
    <rPh sb="2" eb="5">
      <t>ヨテイビ</t>
    </rPh>
    <phoneticPr fontId="57"/>
  </si>
  <si>
    <t>実施予定日⑥</t>
    <rPh sb="0" eb="2">
      <t>ジッシ</t>
    </rPh>
    <rPh sb="2" eb="5">
      <t>ヨテイビ</t>
    </rPh>
    <phoneticPr fontId="57"/>
  </si>
  <si>
    <t>実施予定日⑦</t>
    <rPh sb="0" eb="2">
      <t>ジッシ</t>
    </rPh>
    <rPh sb="2" eb="5">
      <t>ヨテイビ</t>
    </rPh>
    <phoneticPr fontId="57"/>
  </si>
  <si>
    <t>実施予定日⑧</t>
    <rPh sb="0" eb="2">
      <t>ジッシ</t>
    </rPh>
    <rPh sb="2" eb="5">
      <t>ヨテイビ</t>
    </rPh>
    <phoneticPr fontId="57"/>
  </si>
  <si>
    <t>実施予定日⑨</t>
    <rPh sb="0" eb="2">
      <t>ジッシ</t>
    </rPh>
    <rPh sb="2" eb="5">
      <t>ヨテイビ</t>
    </rPh>
    <phoneticPr fontId="57"/>
  </si>
  <si>
    <t>実施予定日⑩</t>
    <rPh sb="0" eb="2">
      <t>ジッシ</t>
    </rPh>
    <rPh sb="2" eb="5">
      <t>ヨテイビ</t>
    </rPh>
    <phoneticPr fontId="57"/>
  </si>
  <si>
    <t>R1実績</t>
    <rPh sb="2" eb="4">
      <t>ジッセキ</t>
    </rPh>
    <phoneticPr fontId="57"/>
  </si>
  <si>
    <t>R2実績</t>
    <rPh sb="2" eb="4">
      <t>ジッセキ</t>
    </rPh>
    <phoneticPr fontId="57"/>
  </si>
  <si>
    <t>R3実績</t>
    <rPh sb="2" eb="4">
      <t>ジッセキ</t>
    </rPh>
    <phoneticPr fontId="19"/>
  </si>
  <si>
    <t>R4実績</t>
    <rPh sb="2" eb="4">
      <t>ジッセキ</t>
    </rPh>
    <phoneticPr fontId="19"/>
  </si>
  <si>
    <t>R5実績</t>
    <rPh sb="2" eb="4">
      <t>ジッセキ</t>
    </rPh>
    <phoneticPr fontId="57"/>
  </si>
  <si>
    <t>R6実績</t>
    <rPh sb="2" eb="4">
      <t>ジッセキ</t>
    </rPh>
    <phoneticPr fontId="57"/>
  </si>
  <si>
    <t>R7実績</t>
    <rPh sb="2" eb="4">
      <t>ジッセキ</t>
    </rPh>
    <phoneticPr fontId="57"/>
  </si>
  <si>
    <t>団体種別</t>
    <rPh sb="0" eb="2">
      <t>ダンタイ</t>
    </rPh>
    <rPh sb="2" eb="4">
      <t>シュベツ</t>
    </rPh>
    <phoneticPr fontId="57"/>
  </si>
  <si>
    <t>事前調整</t>
    <rPh sb="0" eb="2">
      <t>ジゼン</t>
    </rPh>
    <rPh sb="2" eb="4">
      <t>チョウセイ</t>
    </rPh>
    <phoneticPr fontId="57"/>
  </si>
  <si>
    <t>人口</t>
    <rPh sb="0" eb="2">
      <t>ジンコウ</t>
    </rPh>
    <phoneticPr fontId="57"/>
  </si>
  <si>
    <t>団体規模分類</t>
    <rPh sb="0" eb="2">
      <t>ダンタイ</t>
    </rPh>
    <rPh sb="2" eb="4">
      <t>キボ</t>
    </rPh>
    <rPh sb="4" eb="6">
      <t>ブンルイ</t>
    </rPh>
    <phoneticPr fontId="57"/>
  </si>
  <si>
    <t>オンライン</t>
    <phoneticPr fontId="19"/>
  </si>
  <si>
    <t>制度利用のきっかけ</t>
    <rPh sb="0" eb="2">
      <t>セイド</t>
    </rPh>
    <rPh sb="2" eb="4">
      <t>リヨウ</t>
    </rPh>
    <phoneticPr fontId="19"/>
  </si>
  <si>
    <t>DX推進のための機運醸成
（トップセミナー ・現場職員向け）</t>
    <phoneticPr fontId="2"/>
  </si>
  <si>
    <t>※AXと同じ？</t>
    <rPh sb="4" eb="5">
      <t>オナ</t>
    </rPh>
    <phoneticPr fontId="19"/>
  </si>
  <si>
    <t>※CDと同じ？</t>
    <rPh sb="4" eb="5">
      <t>オナ</t>
    </rPh>
    <phoneticPr fontId="19"/>
  </si>
  <si>
    <t>支援形態</t>
  </si>
  <si>
    <t>【申請一覧用】</t>
    <rPh sb="1" eb="5">
      <t>シンセイイチラン</t>
    </rPh>
    <rPh sb="5" eb="6">
      <t>ヨウ</t>
    </rPh>
    <phoneticPr fontId="19"/>
  </si>
  <si>
    <t>【台帳転記：申請】</t>
    <rPh sb="1" eb="3">
      <t>ダイチョウ</t>
    </rPh>
    <rPh sb="3" eb="5">
      <t>テンキ</t>
    </rPh>
    <rPh sb="6" eb="8">
      <t>シンセイ</t>
    </rPh>
    <phoneticPr fontId="19"/>
  </si>
  <si>
    <t>K/L</t>
  </si>
  <si>
    <t>複数希望</t>
  </si>
  <si>
    <t>ソート用</t>
  </si>
  <si>
    <t>申込月</t>
  </si>
  <si>
    <t>派遣回数</t>
  </si>
  <si>
    <t>実施予定日</t>
  </si>
  <si>
    <t>部署</t>
  </si>
  <si>
    <t>担当者</t>
  </si>
  <si>
    <t>TEL</t>
  </si>
  <si>
    <t>E-mail</t>
  </si>
  <si>
    <t>事業名</t>
  </si>
  <si>
    <t>その他：理由</t>
  </si>
  <si>
    <t>プロジェクト組成</t>
  </si>
  <si>
    <t>管区</t>
  </si>
  <si>
    <t>依頼方法</t>
  </si>
  <si>
    <t>第一候補者</t>
  </si>
  <si>
    <t>指名理由</t>
  </si>
  <si>
    <t>第二候補者</t>
  </si>
  <si>
    <t>第三候補者</t>
  </si>
  <si>
    <t>２－４．事業の現況と課題</t>
  </si>
  <si>
    <t>色丹村</t>
    <rPh sb="0" eb="3">
      <t>シコタンムラ</t>
    </rPh>
    <phoneticPr fontId="1"/>
  </si>
  <si>
    <t>泊村</t>
    <rPh sb="0" eb="2">
      <t>トマリムラ</t>
    </rPh>
    <phoneticPr fontId="1"/>
  </si>
  <si>
    <t>留夜別村</t>
  </si>
  <si>
    <t>留別村</t>
  </si>
  <si>
    <t>紗那村</t>
  </si>
  <si>
    <t>蘂取村</t>
  </si>
  <si>
    <t>青森県</t>
  </si>
  <si>
    <t>滝沢市</t>
    <rPh sb="2" eb="3">
      <t>シ</t>
    </rPh>
    <phoneticPr fontId="1"/>
  </si>
  <si>
    <t>富谷市</t>
    <rPh sb="2" eb="3">
      <t>シ</t>
    </rPh>
    <phoneticPr fontId="1"/>
  </si>
  <si>
    <t>白岡市</t>
    <rPh sb="0" eb="2">
      <t>シラオカ</t>
    </rPh>
    <rPh sb="2" eb="3">
      <t>シ</t>
    </rPh>
    <phoneticPr fontId="1"/>
  </si>
  <si>
    <t>大網白里市</t>
    <rPh sb="4" eb="5">
      <t>シ</t>
    </rPh>
    <phoneticPr fontId="1"/>
  </si>
  <si>
    <t>丹波篠山市</t>
  </si>
  <si>
    <t>福岡県</t>
    <rPh sb="0" eb="3">
      <t>フクオカケン</t>
    </rPh>
    <phoneticPr fontId="1"/>
  </si>
  <si>
    <t>那珂川市</t>
    <rPh sb="0" eb="3">
      <t>ナカガワ</t>
    </rPh>
    <rPh sb="3" eb="4">
      <t>シ</t>
    </rPh>
    <phoneticPr fontId="1"/>
  </si>
  <si>
    <t>016951</t>
  </si>
  <si>
    <t>016969</t>
  </si>
  <si>
    <t>016977</t>
  </si>
  <si>
    <t>016985</t>
  </si>
  <si>
    <t>016993</t>
  </si>
  <si>
    <t>017001</t>
  </si>
  <si>
    <t>100005</t>
  </si>
  <si>
    <t>102016</t>
  </si>
  <si>
    <t>102024</t>
  </si>
  <si>
    <t>102032</t>
  </si>
  <si>
    <t>102041</t>
  </si>
  <si>
    <t>102059</t>
  </si>
  <si>
    <t>102067</t>
  </si>
  <si>
    <t>102075</t>
  </si>
  <si>
    <t>102083</t>
  </si>
  <si>
    <t>102091</t>
  </si>
  <si>
    <t>102105</t>
  </si>
  <si>
    <t>102113</t>
  </si>
  <si>
    <t>102121</t>
  </si>
  <si>
    <t>103446</t>
  </si>
  <si>
    <t>103454</t>
  </si>
  <si>
    <t>103667</t>
  </si>
  <si>
    <t>103675</t>
  </si>
  <si>
    <t>103829</t>
  </si>
  <si>
    <t>103837</t>
  </si>
  <si>
    <t>103845</t>
  </si>
  <si>
    <t>104213</t>
  </si>
  <si>
    <t>104248</t>
  </si>
  <si>
    <t>104256</t>
  </si>
  <si>
    <t>104264</t>
  </si>
  <si>
    <t>104281</t>
  </si>
  <si>
    <t>104299</t>
  </si>
  <si>
    <t>104434</t>
  </si>
  <si>
    <t>104442</t>
  </si>
  <si>
    <t>104485</t>
  </si>
  <si>
    <t>104493</t>
  </si>
  <si>
    <t>104647</t>
  </si>
  <si>
    <t>105210</t>
  </si>
  <si>
    <t>105228</t>
  </si>
  <si>
    <t>105236</t>
  </si>
  <si>
    <t>105244</t>
  </si>
  <si>
    <t>105252</t>
  </si>
  <si>
    <t>110001</t>
  </si>
  <si>
    <t>111007</t>
  </si>
  <si>
    <t>112011</t>
  </si>
  <si>
    <t>112020</t>
  </si>
  <si>
    <t>112038</t>
  </si>
  <si>
    <t>112062</t>
  </si>
  <si>
    <t>112071</t>
  </si>
  <si>
    <t>112089</t>
  </si>
  <si>
    <t>112097</t>
  </si>
  <si>
    <t>112101</t>
  </si>
  <si>
    <t>112119</t>
  </si>
  <si>
    <t>112127</t>
  </si>
  <si>
    <t>112143</t>
  </si>
  <si>
    <t>112151</t>
  </si>
  <si>
    <t>112160</t>
  </si>
  <si>
    <t>112178</t>
  </si>
  <si>
    <t>112186</t>
  </si>
  <si>
    <t>112194</t>
  </si>
  <si>
    <t>112216</t>
  </si>
  <si>
    <t>112224</t>
  </si>
  <si>
    <t>112232</t>
  </si>
  <si>
    <t>112241</t>
  </si>
  <si>
    <t>112259</t>
  </si>
  <si>
    <t>112275</t>
  </si>
  <si>
    <t>112283</t>
  </si>
  <si>
    <t>112291</t>
  </si>
  <si>
    <t>112305</t>
  </si>
  <si>
    <t>112313</t>
  </si>
  <si>
    <t>112321</t>
  </si>
  <si>
    <t>112330</t>
  </si>
  <si>
    <t>112348</t>
  </si>
  <si>
    <t>112356</t>
  </si>
  <si>
    <t>112372</t>
  </si>
  <si>
    <t>112381</t>
  </si>
  <si>
    <t>112399</t>
  </si>
  <si>
    <t>112402</t>
  </si>
  <si>
    <t>112411</t>
  </si>
  <si>
    <t>112429</t>
  </si>
  <si>
    <t>112437</t>
  </si>
  <si>
    <t>112453</t>
  </si>
  <si>
    <t>112461</t>
  </si>
  <si>
    <t>113018</t>
  </si>
  <si>
    <t>113247</t>
  </si>
  <si>
    <t>113263</t>
  </si>
  <si>
    <t>113271</t>
  </si>
  <si>
    <t>113417</t>
  </si>
  <si>
    <t>113425</t>
  </si>
  <si>
    <t>113433</t>
  </si>
  <si>
    <t>113468</t>
  </si>
  <si>
    <t>113476</t>
  </si>
  <si>
    <t>113484</t>
  </si>
  <si>
    <t>113492</t>
  </si>
  <si>
    <t>113611</t>
  </si>
  <si>
    <t>113620</t>
  </si>
  <si>
    <t>113638</t>
  </si>
  <si>
    <t>113654</t>
  </si>
  <si>
    <t>113697</t>
  </si>
  <si>
    <t>113816</t>
  </si>
  <si>
    <t>113832</t>
  </si>
  <si>
    <t>113859</t>
  </si>
  <si>
    <t>114081</t>
  </si>
  <si>
    <t>114421</t>
  </si>
  <si>
    <t>114642</t>
  </si>
  <si>
    <t>114651</t>
  </si>
  <si>
    <t>120006</t>
  </si>
  <si>
    <t>121002</t>
  </si>
  <si>
    <t>122025</t>
  </si>
  <si>
    <t>122033</t>
  </si>
  <si>
    <t>122041</t>
  </si>
  <si>
    <t>122050</t>
  </si>
  <si>
    <t>122068</t>
  </si>
  <si>
    <t>122076</t>
  </si>
  <si>
    <t>122084</t>
  </si>
  <si>
    <t>122106</t>
  </si>
  <si>
    <t>122114</t>
  </si>
  <si>
    <t>122122</t>
  </si>
  <si>
    <t>122131</t>
  </si>
  <si>
    <t>122157</t>
  </si>
  <si>
    <t>122165</t>
  </si>
  <si>
    <t>122173</t>
  </si>
  <si>
    <t>122181</t>
  </si>
  <si>
    <t>122190</t>
  </si>
  <si>
    <t>122203</t>
  </si>
  <si>
    <t>122211</t>
  </si>
  <si>
    <t>122220</t>
  </si>
  <si>
    <t>122238</t>
  </si>
  <si>
    <t>122246</t>
  </si>
  <si>
    <t>122254</t>
  </si>
  <si>
    <t>122262</t>
  </si>
  <si>
    <t>122271</t>
  </si>
  <si>
    <t>122289</t>
  </si>
  <si>
    <t>122297</t>
  </si>
  <si>
    <t>122301</t>
  </si>
  <si>
    <t>122319</t>
  </si>
  <si>
    <t>122327</t>
  </si>
  <si>
    <t>122335</t>
  </si>
  <si>
    <t>122343</t>
  </si>
  <si>
    <t>122351</t>
  </si>
  <si>
    <t>122360</t>
  </si>
  <si>
    <t>122378</t>
  </si>
  <si>
    <t>122386</t>
  </si>
  <si>
    <t>122394</t>
  </si>
  <si>
    <t>123226</t>
  </si>
  <si>
    <t>123293</t>
  </si>
  <si>
    <t>123421</t>
  </si>
  <si>
    <t>123471</t>
  </si>
  <si>
    <t>123498</t>
  </si>
  <si>
    <t>124036</t>
  </si>
  <si>
    <t>124095</t>
  </si>
  <si>
    <t>124109</t>
  </si>
  <si>
    <t>124214</t>
  </si>
  <si>
    <t>124222</t>
  </si>
  <si>
    <t>124231</t>
  </si>
  <si>
    <t>124249</t>
  </si>
  <si>
    <t>124265</t>
  </si>
  <si>
    <t>124273</t>
  </si>
  <si>
    <t>124419</t>
  </si>
  <si>
    <t>124435</t>
  </si>
  <si>
    <t>124630</t>
  </si>
  <si>
    <t>130001</t>
  </si>
  <si>
    <t>131016</t>
  </si>
  <si>
    <t>131024</t>
  </si>
  <si>
    <t>131032</t>
  </si>
  <si>
    <t>131041</t>
  </si>
  <si>
    <t>131059</t>
  </si>
  <si>
    <t>131067</t>
  </si>
  <si>
    <t>131075</t>
  </si>
  <si>
    <t>131083</t>
  </si>
  <si>
    <t>131091</t>
  </si>
  <si>
    <t>131105</t>
  </si>
  <si>
    <t>131113</t>
  </si>
  <si>
    <t>131121</t>
  </si>
  <si>
    <t>131130</t>
  </si>
  <si>
    <t>131148</t>
  </si>
  <si>
    <t>131156</t>
  </si>
  <si>
    <t>131164</t>
  </si>
  <si>
    <t>131172</t>
  </si>
  <si>
    <t>131181</t>
  </si>
  <si>
    <t>131199</t>
  </si>
  <si>
    <t>131202</t>
  </si>
  <si>
    <t>131211</t>
  </si>
  <si>
    <t>131229</t>
  </si>
  <si>
    <t>131237</t>
  </si>
  <si>
    <t>132012</t>
  </si>
  <si>
    <t>132021</t>
  </si>
  <si>
    <t>132039</t>
  </si>
  <si>
    <t>132047</t>
  </si>
  <si>
    <t>132055</t>
  </si>
  <si>
    <t>132063</t>
  </si>
  <si>
    <t>132071</t>
  </si>
  <si>
    <t>132080</t>
  </si>
  <si>
    <t>132098</t>
  </si>
  <si>
    <t>132101</t>
  </si>
  <si>
    <t>132110</t>
  </si>
  <si>
    <t>132128</t>
  </si>
  <si>
    <t>132136</t>
  </si>
  <si>
    <t>132144</t>
  </si>
  <si>
    <t>132152</t>
  </si>
  <si>
    <t>132187</t>
  </si>
  <si>
    <t>132195</t>
  </si>
  <si>
    <t>132209</t>
  </si>
  <si>
    <t>132217</t>
  </si>
  <si>
    <t>132225</t>
  </si>
  <si>
    <t>132233</t>
  </si>
  <si>
    <t>132241</t>
  </si>
  <si>
    <t>132250</t>
  </si>
  <si>
    <t>132276</t>
  </si>
  <si>
    <t>132284</t>
  </si>
  <si>
    <t>132292</t>
  </si>
  <si>
    <t>133035</t>
  </si>
  <si>
    <t>133051</t>
  </si>
  <si>
    <t>133078</t>
  </si>
  <si>
    <t>133086</t>
  </si>
  <si>
    <t>133612</t>
  </si>
  <si>
    <t>133621</t>
  </si>
  <si>
    <t>133639</t>
  </si>
  <si>
    <t>133647</t>
  </si>
  <si>
    <t>133817</t>
  </si>
  <si>
    <t>133825</t>
  </si>
  <si>
    <t>134015</t>
  </si>
  <si>
    <t>134023</t>
  </si>
  <si>
    <t>134210</t>
  </si>
  <si>
    <t>140007</t>
  </si>
  <si>
    <t>141003</t>
  </si>
  <si>
    <t>141305</t>
  </si>
  <si>
    <t>141500</t>
  </si>
  <si>
    <t>142018</t>
  </si>
  <si>
    <t>142034</t>
  </si>
  <si>
    <t>142042</t>
  </si>
  <si>
    <t>142051</t>
  </si>
  <si>
    <t>142069</t>
  </si>
  <si>
    <t>142077</t>
  </si>
  <si>
    <t>142085</t>
  </si>
  <si>
    <t>142107</t>
  </si>
  <si>
    <t>142115</t>
  </si>
  <si>
    <t>142123</t>
  </si>
  <si>
    <t>142131</t>
  </si>
  <si>
    <t>142140</t>
  </si>
  <si>
    <t>142158</t>
  </si>
  <si>
    <t>142166</t>
  </si>
  <si>
    <t>142174</t>
  </si>
  <si>
    <t>142182</t>
  </si>
  <si>
    <t>143014</t>
  </si>
  <si>
    <t>143219</t>
  </si>
  <si>
    <t>143413</t>
  </si>
  <si>
    <t>143421</t>
  </si>
  <si>
    <t>143618</t>
  </si>
  <si>
    <t>143626</t>
  </si>
  <si>
    <t>143634</t>
  </si>
  <si>
    <t>143642</t>
  </si>
  <si>
    <t>143669</t>
  </si>
  <si>
    <t>143821</t>
  </si>
  <si>
    <t>143839</t>
  </si>
  <si>
    <t>143847</t>
  </si>
  <si>
    <t>144011</t>
  </si>
  <si>
    <t>144029</t>
  </si>
  <si>
    <t>150002</t>
  </si>
  <si>
    <t>151009</t>
  </si>
  <si>
    <t>152021</t>
  </si>
  <si>
    <t>152048</t>
  </si>
  <si>
    <t>152056</t>
  </si>
  <si>
    <t>152064</t>
  </si>
  <si>
    <t>152081</t>
  </si>
  <si>
    <t>152099</t>
  </si>
  <si>
    <t>152102</t>
  </si>
  <si>
    <t>152111</t>
  </si>
  <si>
    <t>152129</t>
  </si>
  <si>
    <t>152137</t>
  </si>
  <si>
    <t>152161</t>
  </si>
  <si>
    <t>152170</t>
  </si>
  <si>
    <t>152188</t>
  </si>
  <si>
    <t>152226</t>
  </si>
  <si>
    <t>152234</t>
  </si>
  <si>
    <t>152242</t>
  </si>
  <si>
    <t>152251</t>
  </si>
  <si>
    <t>152269</t>
  </si>
  <si>
    <t>152277</t>
  </si>
  <si>
    <t>153079</t>
  </si>
  <si>
    <t>153427</t>
  </si>
  <si>
    <t>153613</t>
  </si>
  <si>
    <t>153851</t>
  </si>
  <si>
    <t>154059</t>
  </si>
  <si>
    <t>154610</t>
  </si>
  <si>
    <t>154822</t>
  </si>
  <si>
    <t>155047</t>
  </si>
  <si>
    <t>155811</t>
  </si>
  <si>
    <t>155861</t>
  </si>
  <si>
    <t>160008</t>
  </si>
  <si>
    <t>162019</t>
  </si>
  <si>
    <t>162027</t>
  </si>
  <si>
    <t>162043</t>
  </si>
  <si>
    <t>162051</t>
  </si>
  <si>
    <t>162060</t>
  </si>
  <si>
    <t>162078</t>
  </si>
  <si>
    <t>162086</t>
  </si>
  <si>
    <t>162094</t>
  </si>
  <si>
    <t>162108</t>
  </si>
  <si>
    <t>162116</t>
  </si>
  <si>
    <t>163210</t>
  </si>
  <si>
    <t>163228</t>
  </si>
  <si>
    <t>163236</t>
  </si>
  <si>
    <t>163422</t>
  </si>
  <si>
    <t>163431</t>
  </si>
  <si>
    <t>170003</t>
  </si>
  <si>
    <t>172014</t>
  </si>
  <si>
    <t>172022</t>
  </si>
  <si>
    <t>172031</t>
  </si>
  <si>
    <t>172049</t>
  </si>
  <si>
    <t>172057</t>
  </si>
  <si>
    <t>172065</t>
  </si>
  <si>
    <t>172073</t>
  </si>
  <si>
    <t>172090</t>
  </si>
  <si>
    <t>172103</t>
  </si>
  <si>
    <t>172111</t>
  </si>
  <si>
    <t>172120</t>
  </si>
  <si>
    <t>173240</t>
  </si>
  <si>
    <t>173614</t>
  </si>
  <si>
    <t>173657</t>
  </si>
  <si>
    <t>173843</t>
  </si>
  <si>
    <t>173860</t>
  </si>
  <si>
    <t>174076</t>
  </si>
  <si>
    <t>174611</t>
  </si>
  <si>
    <t>174637</t>
  </si>
  <si>
    <t>180009</t>
  </si>
  <si>
    <t>182010</t>
  </si>
  <si>
    <t>182028</t>
  </si>
  <si>
    <t>182044</t>
  </si>
  <si>
    <t>182052</t>
  </si>
  <si>
    <t>182061</t>
  </si>
  <si>
    <t>182079</t>
  </si>
  <si>
    <t>182087</t>
  </si>
  <si>
    <t>182095</t>
  </si>
  <si>
    <t>182109</t>
  </si>
  <si>
    <t>183229</t>
  </si>
  <si>
    <t>183822</t>
  </si>
  <si>
    <t>184047</t>
  </si>
  <si>
    <t>184233</t>
  </si>
  <si>
    <t>184420</t>
  </si>
  <si>
    <t>184811</t>
  </si>
  <si>
    <t>184837</t>
  </si>
  <si>
    <t>185019</t>
  </si>
  <si>
    <t>190004</t>
  </si>
  <si>
    <t>192015</t>
  </si>
  <si>
    <t>192023</t>
  </si>
  <si>
    <t>192040</t>
  </si>
  <si>
    <t>192058</t>
  </si>
  <si>
    <t>192066</t>
  </si>
  <si>
    <t>192074</t>
  </si>
  <si>
    <t>192082</t>
  </si>
  <si>
    <t>192091</t>
  </si>
  <si>
    <t>192104</t>
  </si>
  <si>
    <t>192112</t>
  </si>
  <si>
    <t>192121</t>
  </si>
  <si>
    <t>192139</t>
  </si>
  <si>
    <t>192147</t>
  </si>
  <si>
    <t>193461</t>
  </si>
  <si>
    <t>193640</t>
  </si>
  <si>
    <t>193658</t>
  </si>
  <si>
    <t>193666</t>
  </si>
  <si>
    <t>193682</t>
  </si>
  <si>
    <t>193844</t>
  </si>
  <si>
    <t>194221</t>
  </si>
  <si>
    <t>194239</t>
  </si>
  <si>
    <t>194247</t>
  </si>
  <si>
    <t>194255</t>
  </si>
  <si>
    <t>194298</t>
  </si>
  <si>
    <t>194301</t>
  </si>
  <si>
    <t>194425</t>
  </si>
  <si>
    <t>194433</t>
  </si>
  <si>
    <t>200000</t>
  </si>
  <si>
    <t>202011</t>
  </si>
  <si>
    <t>202029</t>
  </si>
  <si>
    <t>202037</t>
  </si>
  <si>
    <t>202045</t>
  </si>
  <si>
    <t>202053</t>
  </si>
  <si>
    <t>202061</t>
  </si>
  <si>
    <t>202070</t>
  </si>
  <si>
    <t>202088</t>
  </si>
  <si>
    <t>202096</t>
  </si>
  <si>
    <t>202100</t>
  </si>
  <si>
    <t>202118</t>
  </si>
  <si>
    <t>202126</t>
  </si>
  <si>
    <t>202134</t>
  </si>
  <si>
    <t>202142</t>
  </si>
  <si>
    <t>202151</t>
  </si>
  <si>
    <t>202177</t>
  </si>
  <si>
    <t>202185</t>
  </si>
  <si>
    <t>202193</t>
  </si>
  <si>
    <t>202207</t>
  </si>
  <si>
    <t>203033</t>
  </si>
  <si>
    <t>203041</t>
  </si>
  <si>
    <t>203050</t>
  </si>
  <si>
    <t>203068</t>
  </si>
  <si>
    <t>203076</t>
  </si>
  <si>
    <t>203092</t>
  </si>
  <si>
    <t>203211</t>
  </si>
  <si>
    <t>203238</t>
  </si>
  <si>
    <t>203246</t>
  </si>
  <si>
    <t>203491</t>
  </si>
  <si>
    <t>203505</t>
  </si>
  <si>
    <t>203611</t>
  </si>
  <si>
    <t>203629</t>
  </si>
  <si>
    <t>203637</t>
  </si>
  <si>
    <t>203823</t>
  </si>
  <si>
    <t>203831</t>
  </si>
  <si>
    <t>203840</t>
  </si>
  <si>
    <t>203858</t>
  </si>
  <si>
    <t>203866</t>
  </si>
  <si>
    <t>203882</t>
  </si>
  <si>
    <t>204021</t>
  </si>
  <si>
    <t>204030</t>
  </si>
  <si>
    <t>204048</t>
  </si>
  <si>
    <t>204072</t>
  </si>
  <si>
    <t>204099</t>
  </si>
  <si>
    <t>204102</t>
  </si>
  <si>
    <t>204111</t>
  </si>
  <si>
    <t>204129</t>
  </si>
  <si>
    <t>204137</t>
  </si>
  <si>
    <t>204145</t>
  </si>
  <si>
    <t>204153</t>
  </si>
  <si>
    <t>204161</t>
  </si>
  <si>
    <t>204170</t>
  </si>
  <si>
    <t>204226</t>
  </si>
  <si>
    <t>204234</t>
  </si>
  <si>
    <t>204251</t>
  </si>
  <si>
    <t>204293</t>
  </si>
  <si>
    <t>204307</t>
  </si>
  <si>
    <t>204323</t>
  </si>
  <si>
    <t>204463</t>
  </si>
  <si>
    <t>204480</t>
  </si>
  <si>
    <t>204501</t>
  </si>
  <si>
    <t>204510</t>
  </si>
  <si>
    <t>204528</t>
  </si>
  <si>
    <t>204811</t>
  </si>
  <si>
    <t>204820</t>
  </si>
  <si>
    <t>204854</t>
  </si>
  <si>
    <t>204862</t>
  </si>
  <si>
    <t>205214</t>
  </si>
  <si>
    <t>205419</t>
  </si>
  <si>
    <t>205435</t>
  </si>
  <si>
    <t>205613</t>
  </si>
  <si>
    <t>205621</t>
  </si>
  <si>
    <t>205630</t>
  </si>
  <si>
    <t>205834</t>
  </si>
  <si>
    <t>205885</t>
  </si>
  <si>
    <t>205907</t>
  </si>
  <si>
    <t>206024</t>
  </si>
  <si>
    <t>210005</t>
  </si>
  <si>
    <t>212016</t>
  </si>
  <si>
    <t>212024</t>
  </si>
  <si>
    <t>212032</t>
  </si>
  <si>
    <t>212041</t>
  </si>
  <si>
    <t>212059</t>
  </si>
  <si>
    <t>212067</t>
  </si>
  <si>
    <t>212075</t>
  </si>
  <si>
    <t>212083</t>
  </si>
  <si>
    <t>212091</t>
  </si>
  <si>
    <t>212105</t>
  </si>
  <si>
    <t>212113</t>
  </si>
  <si>
    <t>212121</t>
  </si>
  <si>
    <t>212130</t>
  </si>
  <si>
    <t>212148</t>
  </si>
  <si>
    <t>212156</t>
  </si>
  <si>
    <t>212164</t>
  </si>
  <si>
    <t>212172</t>
  </si>
  <si>
    <t>212181</t>
  </si>
  <si>
    <t>212199</t>
  </si>
  <si>
    <t>212202</t>
  </si>
  <si>
    <t>212211</t>
  </si>
  <si>
    <t>213021</t>
  </si>
  <si>
    <t>213039</t>
  </si>
  <si>
    <t>213411</t>
  </si>
  <si>
    <t>213616</t>
  </si>
  <si>
    <t>213624</t>
  </si>
  <si>
    <t>213811</t>
  </si>
  <si>
    <t>213829</t>
  </si>
  <si>
    <t>213837</t>
  </si>
  <si>
    <t>214019</t>
  </si>
  <si>
    <t>214035</t>
  </si>
  <si>
    <t>214043</t>
  </si>
  <si>
    <t>214213</t>
  </si>
  <si>
    <t>215015</t>
  </si>
  <si>
    <t>215023</t>
  </si>
  <si>
    <t>215031</t>
  </si>
  <si>
    <t>215040</t>
  </si>
  <si>
    <t>215058</t>
  </si>
  <si>
    <t>215066</t>
  </si>
  <si>
    <t>215074</t>
  </si>
  <si>
    <t>215210</t>
  </si>
  <si>
    <t>216046</t>
  </si>
  <si>
    <t>220001</t>
  </si>
  <si>
    <t>221007</t>
  </si>
  <si>
    <t>221309</t>
  </si>
  <si>
    <t>222038</t>
  </si>
  <si>
    <t>222054</t>
  </si>
  <si>
    <t>222062</t>
  </si>
  <si>
    <t>222071</t>
  </si>
  <si>
    <t>222089</t>
  </si>
  <si>
    <t>222097</t>
  </si>
  <si>
    <t>222101</t>
  </si>
  <si>
    <t>222119</t>
  </si>
  <si>
    <t>222127</t>
  </si>
  <si>
    <t>222135</t>
  </si>
  <si>
    <t>222143</t>
  </si>
  <si>
    <t>222151</t>
  </si>
  <si>
    <t>222160</t>
  </si>
  <si>
    <t>222194</t>
  </si>
  <si>
    <t>222208</t>
  </si>
  <si>
    <t>222216</t>
  </si>
  <si>
    <t>222224</t>
  </si>
  <si>
    <t>222232</t>
  </si>
  <si>
    <t>222241</t>
  </si>
  <si>
    <t>222259</t>
  </si>
  <si>
    <t>222267</t>
  </si>
  <si>
    <t>223018</t>
  </si>
  <si>
    <t>223026</t>
  </si>
  <si>
    <t>223042</t>
  </si>
  <si>
    <t>223051</t>
  </si>
  <si>
    <t>223069</t>
  </si>
  <si>
    <t>223255</t>
  </si>
  <si>
    <t>223417</t>
  </si>
  <si>
    <t>223425</t>
  </si>
  <si>
    <t>223441</t>
  </si>
  <si>
    <t>224243</t>
  </si>
  <si>
    <t>224294</t>
  </si>
  <si>
    <t>224618</t>
  </si>
  <si>
    <t>230006</t>
  </si>
  <si>
    <t>231002</t>
  </si>
  <si>
    <t>232017</t>
  </si>
  <si>
    <t>232025</t>
  </si>
  <si>
    <t>232033</t>
  </si>
  <si>
    <t>232041</t>
  </si>
  <si>
    <t>232050</t>
  </si>
  <si>
    <t>232068</t>
  </si>
  <si>
    <t>232076</t>
  </si>
  <si>
    <t>232084</t>
  </si>
  <si>
    <t>232092</t>
  </si>
  <si>
    <t>232106</t>
  </si>
  <si>
    <t>232114</t>
  </si>
  <si>
    <t>232122</t>
  </si>
  <si>
    <t>232131</t>
  </si>
  <si>
    <t>232149</t>
  </si>
  <si>
    <t>232157</t>
  </si>
  <si>
    <t>232165</t>
  </si>
  <si>
    <t>232173</t>
  </si>
  <si>
    <t>232190</t>
  </si>
  <si>
    <t>232203</t>
  </si>
  <si>
    <t>232211</t>
  </si>
  <si>
    <t>232220</t>
  </si>
  <si>
    <t>232238</t>
  </si>
  <si>
    <t>232246</t>
  </si>
  <si>
    <t>232254</t>
  </si>
  <si>
    <t>232262</t>
  </si>
  <si>
    <t>232271</t>
  </si>
  <si>
    <t>232289</t>
  </si>
  <si>
    <t>232297</t>
  </si>
  <si>
    <t>232301</t>
  </si>
  <si>
    <t>232319</t>
  </si>
  <si>
    <t>232327</t>
  </si>
  <si>
    <t>232335</t>
  </si>
  <si>
    <t>232343</t>
  </si>
  <si>
    <t>232351</t>
  </si>
  <si>
    <t>232360</t>
  </si>
  <si>
    <t>232378</t>
  </si>
  <si>
    <t>232386</t>
  </si>
  <si>
    <t>233021</t>
  </si>
  <si>
    <t>233421</t>
  </si>
  <si>
    <t>233617</t>
  </si>
  <si>
    <t>233625</t>
  </si>
  <si>
    <t>234249</t>
  </si>
  <si>
    <t>234257</t>
  </si>
  <si>
    <t>234273</t>
  </si>
  <si>
    <t>234419</t>
  </si>
  <si>
    <t>234427</t>
  </si>
  <si>
    <t>234451</t>
  </si>
  <si>
    <t>234460</t>
  </si>
  <si>
    <t>234478</t>
  </si>
  <si>
    <t>235016</t>
  </si>
  <si>
    <t>235610</t>
  </si>
  <si>
    <t>235628</t>
  </si>
  <si>
    <t>235636</t>
  </si>
  <si>
    <t>240001</t>
  </si>
  <si>
    <t>242012</t>
  </si>
  <si>
    <t>242021</t>
  </si>
  <si>
    <t>242039</t>
  </si>
  <si>
    <t>242047</t>
  </si>
  <si>
    <t>242055</t>
  </si>
  <si>
    <t>242071</t>
  </si>
  <si>
    <t>242080</t>
  </si>
  <si>
    <t>242098</t>
  </si>
  <si>
    <t>242101</t>
  </si>
  <si>
    <t>242110</t>
  </si>
  <si>
    <t>242128</t>
  </si>
  <si>
    <t>242144</t>
  </si>
  <si>
    <t>242152</t>
  </si>
  <si>
    <t>242161</t>
  </si>
  <si>
    <t>243035</t>
  </si>
  <si>
    <t>243248</t>
  </si>
  <si>
    <t>243418</t>
  </si>
  <si>
    <t>243434</t>
  </si>
  <si>
    <t>243442</t>
  </si>
  <si>
    <t>244414</t>
  </si>
  <si>
    <t>244422</t>
  </si>
  <si>
    <t>244431</t>
  </si>
  <si>
    <t>244619</t>
  </si>
  <si>
    <t>244708</t>
  </si>
  <si>
    <t>244716</t>
  </si>
  <si>
    <t>244724</t>
  </si>
  <si>
    <t>245437</t>
  </si>
  <si>
    <t>245615</t>
  </si>
  <si>
    <t>245623</t>
  </si>
  <si>
    <t>250007</t>
  </si>
  <si>
    <t>252018</t>
  </si>
  <si>
    <t>252026</t>
  </si>
  <si>
    <t>252034</t>
  </si>
  <si>
    <t>252042</t>
  </si>
  <si>
    <t>252069</t>
  </si>
  <si>
    <t>252077</t>
  </si>
  <si>
    <t>252085</t>
  </si>
  <si>
    <t>252093</t>
  </si>
  <si>
    <t>252107</t>
  </si>
  <si>
    <t>252115</t>
  </si>
  <si>
    <t>252123</t>
  </si>
  <si>
    <t>252131</t>
  </si>
  <si>
    <t>252140</t>
  </si>
  <si>
    <t>253839</t>
  </si>
  <si>
    <t>253847</t>
  </si>
  <si>
    <t>254258</t>
  </si>
  <si>
    <t>254410</t>
  </si>
  <si>
    <t>254428</t>
  </si>
  <si>
    <t>254436</t>
  </si>
  <si>
    <t>260002</t>
  </si>
  <si>
    <t>261009</t>
  </si>
  <si>
    <t>262013</t>
  </si>
  <si>
    <t>262021</t>
  </si>
  <si>
    <t>262030</t>
  </si>
  <si>
    <t>262048</t>
  </si>
  <si>
    <t>262056</t>
  </si>
  <si>
    <t>262064</t>
  </si>
  <si>
    <t>262072</t>
  </si>
  <si>
    <t>262081</t>
  </si>
  <si>
    <t>262099</t>
  </si>
  <si>
    <t>262102</t>
  </si>
  <si>
    <t>262111</t>
  </si>
  <si>
    <t>262129</t>
  </si>
  <si>
    <t>262137</t>
  </si>
  <si>
    <t>262145</t>
  </si>
  <si>
    <t>263036</t>
  </si>
  <si>
    <t>263222</t>
  </si>
  <si>
    <t>263435</t>
  </si>
  <si>
    <t>263443</t>
  </si>
  <si>
    <t>263648</t>
  </si>
  <si>
    <t>263656</t>
  </si>
  <si>
    <t>263664</t>
  </si>
  <si>
    <t>263672</t>
  </si>
  <si>
    <t>264075</t>
  </si>
  <si>
    <t>264636</t>
  </si>
  <si>
    <t>264652</t>
  </si>
  <si>
    <t>270008</t>
  </si>
  <si>
    <t>271004</t>
  </si>
  <si>
    <t>271403</t>
  </si>
  <si>
    <t>272027</t>
  </si>
  <si>
    <t>272035</t>
  </si>
  <si>
    <t>272043</t>
  </si>
  <si>
    <t>272051</t>
  </si>
  <si>
    <t>272060</t>
  </si>
  <si>
    <t>272078</t>
  </si>
  <si>
    <t>272086</t>
  </si>
  <si>
    <t>272094</t>
  </si>
  <si>
    <t>272108</t>
  </si>
  <si>
    <t>272116</t>
  </si>
  <si>
    <t>272124</t>
  </si>
  <si>
    <t>272132</t>
  </si>
  <si>
    <t>272141</t>
  </si>
  <si>
    <t>272159</t>
  </si>
  <si>
    <t>272167</t>
  </si>
  <si>
    <t>272175</t>
  </si>
  <si>
    <t>272183</t>
  </si>
  <si>
    <t>272191</t>
  </si>
  <si>
    <t>272205</t>
  </si>
  <si>
    <t>272213</t>
  </si>
  <si>
    <t>272221</t>
  </si>
  <si>
    <t>272230</t>
  </si>
  <si>
    <t>272248</t>
  </si>
  <si>
    <t>272256</t>
  </si>
  <si>
    <t>272264</t>
  </si>
  <si>
    <t>272272</t>
  </si>
  <si>
    <t>272281</t>
  </si>
  <si>
    <t>272299</t>
  </si>
  <si>
    <t>272302</t>
  </si>
  <si>
    <t>272311</t>
  </si>
  <si>
    <t>272329</t>
  </si>
  <si>
    <t>273015</t>
  </si>
  <si>
    <t>273210</t>
  </si>
  <si>
    <t>273228</t>
  </si>
  <si>
    <t>273414</t>
  </si>
  <si>
    <t>273619</t>
  </si>
  <si>
    <t>273627</t>
  </si>
  <si>
    <t>273660</t>
  </si>
  <si>
    <t>273813</t>
  </si>
  <si>
    <t>273821</t>
  </si>
  <si>
    <t>273830</t>
  </si>
  <si>
    <t>280003</t>
  </si>
  <si>
    <t>281000</t>
  </si>
  <si>
    <t>282014</t>
  </si>
  <si>
    <t>282022</t>
  </si>
  <si>
    <t>282031</t>
  </si>
  <si>
    <t>282049</t>
  </si>
  <si>
    <t>282057</t>
  </si>
  <si>
    <t>282065</t>
  </si>
  <si>
    <t>282073</t>
  </si>
  <si>
    <t>282081</t>
  </si>
  <si>
    <t>282090</t>
  </si>
  <si>
    <t>282103</t>
  </si>
  <si>
    <t>282120</t>
  </si>
  <si>
    <t>282138</t>
  </si>
  <si>
    <t>282146</t>
  </si>
  <si>
    <t>282154</t>
  </si>
  <si>
    <t>282162</t>
  </si>
  <si>
    <t>282171</t>
  </si>
  <si>
    <t>282189</t>
  </si>
  <si>
    <t>282197</t>
  </si>
  <si>
    <t>282201</t>
  </si>
  <si>
    <t>282219</t>
  </si>
  <si>
    <t>282227</t>
  </si>
  <si>
    <t>282235</t>
  </si>
  <si>
    <t>282243</t>
  </si>
  <si>
    <t>282251</t>
  </si>
  <si>
    <t>282260</t>
  </si>
  <si>
    <t>282278</t>
  </si>
  <si>
    <t>282286</t>
  </si>
  <si>
    <t>282294</t>
  </si>
  <si>
    <t>283011</t>
  </si>
  <si>
    <t>283657</t>
  </si>
  <si>
    <t>283819</t>
  </si>
  <si>
    <t>283827</t>
  </si>
  <si>
    <t>284424</t>
  </si>
  <si>
    <t>284432</t>
  </si>
  <si>
    <t>284467</t>
  </si>
  <si>
    <t>284645</t>
  </si>
  <si>
    <t>284815</t>
  </si>
  <si>
    <t>285013</t>
  </si>
  <si>
    <t>285854</t>
  </si>
  <si>
    <t>285862</t>
  </si>
  <si>
    <t>290009</t>
  </si>
  <si>
    <t>292010</t>
  </si>
  <si>
    <t>292028</t>
  </si>
  <si>
    <t>292036</t>
  </si>
  <si>
    <t>292044</t>
  </si>
  <si>
    <t>292052</t>
  </si>
  <si>
    <t>292061</t>
  </si>
  <si>
    <t>292079</t>
  </si>
  <si>
    <t>292087</t>
  </si>
  <si>
    <t>292095</t>
  </si>
  <si>
    <t>292109</t>
  </si>
  <si>
    <t>292117</t>
  </si>
  <si>
    <t>292125</t>
  </si>
  <si>
    <t>293229</t>
  </si>
  <si>
    <t>293423</t>
  </si>
  <si>
    <t>293431</t>
  </si>
  <si>
    <t>293440</t>
  </si>
  <si>
    <t>293458</t>
  </si>
  <si>
    <t>293610</t>
  </si>
  <si>
    <t>293628</t>
  </si>
  <si>
    <t>293636</t>
  </si>
  <si>
    <t>293857</t>
  </si>
  <si>
    <t>293865</t>
  </si>
  <si>
    <t>294012</t>
  </si>
  <si>
    <t>294021</t>
  </si>
  <si>
    <t>294241</t>
  </si>
  <si>
    <t>294250</t>
  </si>
  <si>
    <t>294268</t>
  </si>
  <si>
    <t>294276</t>
  </si>
  <si>
    <t>294411</t>
  </si>
  <si>
    <t>294420</t>
  </si>
  <si>
    <t>294438</t>
  </si>
  <si>
    <t>294446</t>
  </si>
  <si>
    <t>294462</t>
  </si>
  <si>
    <t>294471</t>
  </si>
  <si>
    <t>294497</t>
  </si>
  <si>
    <t>294501</t>
  </si>
  <si>
    <t>294519</t>
  </si>
  <si>
    <t>294527</t>
  </si>
  <si>
    <t>294535</t>
  </si>
  <si>
    <t>300004</t>
  </si>
  <si>
    <t>302015</t>
  </si>
  <si>
    <t>302023</t>
  </si>
  <si>
    <t>302031</t>
  </si>
  <si>
    <t>302040</t>
  </si>
  <si>
    <t>302058</t>
  </si>
  <si>
    <t>302066</t>
  </si>
  <si>
    <t>302074</t>
  </si>
  <si>
    <t>302082</t>
  </si>
  <si>
    <t>302091</t>
  </si>
  <si>
    <t>303046</t>
  </si>
  <si>
    <t>303411</t>
  </si>
  <si>
    <t>303437</t>
  </si>
  <si>
    <t>303445</t>
  </si>
  <si>
    <t>303615</t>
  </si>
  <si>
    <t>303623</t>
  </si>
  <si>
    <t>303666</t>
  </si>
  <si>
    <t>303810</t>
  </si>
  <si>
    <t>303828</t>
  </si>
  <si>
    <t>303836</t>
  </si>
  <si>
    <t>303909</t>
  </si>
  <si>
    <t>303917</t>
  </si>
  <si>
    <t>303925</t>
  </si>
  <si>
    <t>304018</t>
  </si>
  <si>
    <t>304042</t>
  </si>
  <si>
    <t>304069</t>
  </si>
  <si>
    <t>304212</t>
  </si>
  <si>
    <t>304221</t>
  </si>
  <si>
    <t>304247</t>
  </si>
  <si>
    <t>304271</t>
  </si>
  <si>
    <t>304280</t>
  </si>
  <si>
    <t>310000</t>
  </si>
  <si>
    <t>312011</t>
  </si>
  <si>
    <t>312029</t>
  </si>
  <si>
    <t>312037</t>
  </si>
  <si>
    <t>312045</t>
  </si>
  <si>
    <t>313025</t>
  </si>
  <si>
    <t>313254</t>
  </si>
  <si>
    <t>313289</t>
  </si>
  <si>
    <t>313297</t>
  </si>
  <si>
    <t>313645</t>
  </si>
  <si>
    <t>313700</t>
  </si>
  <si>
    <t>313718</t>
  </si>
  <si>
    <t>313726</t>
  </si>
  <si>
    <t>313840</t>
  </si>
  <si>
    <t>313866</t>
  </si>
  <si>
    <t>313891</t>
  </si>
  <si>
    <t>313904</t>
  </si>
  <si>
    <t>314013</t>
  </si>
  <si>
    <t>314021</t>
  </si>
  <si>
    <t>314030</t>
  </si>
  <si>
    <t>320005</t>
  </si>
  <si>
    <t>322016</t>
  </si>
  <si>
    <t>322024</t>
  </si>
  <si>
    <t>322032</t>
  </si>
  <si>
    <t>322041</t>
  </si>
  <si>
    <t>322059</t>
  </si>
  <si>
    <t>322067</t>
  </si>
  <si>
    <t>322075</t>
  </si>
  <si>
    <t>322091</t>
  </si>
  <si>
    <t>323438</t>
  </si>
  <si>
    <t>323861</t>
  </si>
  <si>
    <t>324418</t>
  </si>
  <si>
    <t>324485</t>
  </si>
  <si>
    <t>324493</t>
  </si>
  <si>
    <t>325015</t>
  </si>
  <si>
    <t>325058</t>
  </si>
  <si>
    <t>325252</t>
  </si>
  <si>
    <t>325261</t>
  </si>
  <si>
    <t>325279</t>
  </si>
  <si>
    <t>325287</t>
  </si>
  <si>
    <t>330001</t>
  </si>
  <si>
    <t>331007</t>
  </si>
  <si>
    <t>332020</t>
  </si>
  <si>
    <t>332038</t>
  </si>
  <si>
    <t>332046</t>
  </si>
  <si>
    <t>332054</t>
  </si>
  <si>
    <t>332071</t>
  </si>
  <si>
    <t>332089</t>
  </si>
  <si>
    <t>332097</t>
  </si>
  <si>
    <t>332101</t>
  </si>
  <si>
    <t>332119</t>
  </si>
  <si>
    <t>332127</t>
  </si>
  <si>
    <t>332135</t>
  </si>
  <si>
    <t>332143</t>
  </si>
  <si>
    <t>332151</t>
  </si>
  <si>
    <t>332160</t>
  </si>
  <si>
    <t>333468</t>
  </si>
  <si>
    <t>334235</t>
  </si>
  <si>
    <t>334456</t>
  </si>
  <si>
    <t>334618</t>
  </si>
  <si>
    <t>335860</t>
  </si>
  <si>
    <t>336068</t>
  </si>
  <si>
    <t>336220</t>
  </si>
  <si>
    <t>336238</t>
  </si>
  <si>
    <t>336432</t>
  </si>
  <si>
    <t>336637</t>
  </si>
  <si>
    <t>336661</t>
  </si>
  <si>
    <t>336815</t>
  </si>
  <si>
    <t>340006</t>
  </si>
  <si>
    <t>341002</t>
  </si>
  <si>
    <t>342025</t>
  </si>
  <si>
    <t>342033</t>
  </si>
  <si>
    <t>342041</t>
  </si>
  <si>
    <t>342050</t>
  </si>
  <si>
    <t>342076</t>
  </si>
  <si>
    <t>342084</t>
  </si>
  <si>
    <t>342092</t>
  </si>
  <si>
    <t>342106</t>
  </si>
  <si>
    <t>342114</t>
  </si>
  <si>
    <t>342122</t>
  </si>
  <si>
    <t>342131</t>
  </si>
  <si>
    <t>342149</t>
  </si>
  <si>
    <t>342157</t>
  </si>
  <si>
    <t>343021</t>
  </si>
  <si>
    <t>343048</t>
  </si>
  <si>
    <t>343072</t>
  </si>
  <si>
    <t>343099</t>
  </si>
  <si>
    <t>343684</t>
  </si>
  <si>
    <t>343692</t>
  </si>
  <si>
    <t>344311</t>
  </si>
  <si>
    <t>344621</t>
  </si>
  <si>
    <t>345458</t>
  </si>
  <si>
    <t>350001</t>
  </si>
  <si>
    <t>352012</t>
  </si>
  <si>
    <t>352021</t>
  </si>
  <si>
    <t>352039</t>
  </si>
  <si>
    <t>352047</t>
  </si>
  <si>
    <t>352063</t>
  </si>
  <si>
    <t>352071</t>
  </si>
  <si>
    <t>352080</t>
  </si>
  <si>
    <t>352101</t>
  </si>
  <si>
    <t>352110</t>
  </si>
  <si>
    <t>352128</t>
  </si>
  <si>
    <t>352136</t>
  </si>
  <si>
    <t>352152</t>
  </si>
  <si>
    <t>352161</t>
  </si>
  <si>
    <t>353051</t>
  </si>
  <si>
    <t>353213</t>
  </si>
  <si>
    <t>353418</t>
  </si>
  <si>
    <t>353434</t>
  </si>
  <si>
    <t>353442</t>
  </si>
  <si>
    <t>355020</t>
  </si>
  <si>
    <t>360007</t>
  </si>
  <si>
    <t>362018</t>
  </si>
  <si>
    <t>362026</t>
  </si>
  <si>
    <t>362034</t>
  </si>
  <si>
    <t>362042</t>
  </si>
  <si>
    <t>362051</t>
  </si>
  <si>
    <t>362069</t>
  </si>
  <si>
    <t>362077</t>
  </si>
  <si>
    <t>362085</t>
  </si>
  <si>
    <t>363014</t>
  </si>
  <si>
    <t>363022</t>
  </si>
  <si>
    <t>363219</t>
  </si>
  <si>
    <t>363413</t>
  </si>
  <si>
    <t>363421</t>
  </si>
  <si>
    <t>363685</t>
  </si>
  <si>
    <t>363839</t>
  </si>
  <si>
    <t>363871</t>
  </si>
  <si>
    <t>363880</t>
  </si>
  <si>
    <t>364011</t>
  </si>
  <si>
    <t>364029</t>
  </si>
  <si>
    <t>364037</t>
  </si>
  <si>
    <t>364045</t>
  </si>
  <si>
    <t>364053</t>
  </si>
  <si>
    <t>364681</t>
  </si>
  <si>
    <t>364894</t>
  </si>
  <si>
    <t>370002</t>
  </si>
  <si>
    <t>372013</t>
  </si>
  <si>
    <t>372021</t>
  </si>
  <si>
    <t>372030</t>
  </si>
  <si>
    <t>372048</t>
  </si>
  <si>
    <t>372056</t>
  </si>
  <si>
    <t>372064</t>
  </si>
  <si>
    <t>372072</t>
  </si>
  <si>
    <t>372081</t>
  </si>
  <si>
    <t>373222</t>
  </si>
  <si>
    <t>373249</t>
  </si>
  <si>
    <t>373419</t>
  </si>
  <si>
    <t>373648</t>
  </si>
  <si>
    <t>373869</t>
  </si>
  <si>
    <t>373877</t>
  </si>
  <si>
    <t>374032</t>
  </si>
  <si>
    <t>374041</t>
  </si>
  <si>
    <t>374067</t>
  </si>
  <si>
    <t>380008</t>
  </si>
  <si>
    <t>382019</t>
  </si>
  <si>
    <t>382027</t>
  </si>
  <si>
    <t>382035</t>
  </si>
  <si>
    <t>382043</t>
  </si>
  <si>
    <t>382051</t>
  </si>
  <si>
    <t>382060</t>
  </si>
  <si>
    <t>382078</t>
  </si>
  <si>
    <t>382108</t>
  </si>
  <si>
    <t>382132</t>
  </si>
  <si>
    <t>382141</t>
  </si>
  <si>
    <t>382159</t>
  </si>
  <si>
    <t>383562</t>
  </si>
  <si>
    <t>383864</t>
  </si>
  <si>
    <t>384011</t>
  </si>
  <si>
    <t>384020</t>
  </si>
  <si>
    <t>384224</t>
  </si>
  <si>
    <t>384429</t>
  </si>
  <si>
    <t>384844</t>
  </si>
  <si>
    <t>384887</t>
  </si>
  <si>
    <t>385069</t>
  </si>
  <si>
    <t>390003</t>
  </si>
  <si>
    <t>392014</t>
  </si>
  <si>
    <t>392022</t>
  </si>
  <si>
    <t>392031</t>
  </si>
  <si>
    <t>392049</t>
  </si>
  <si>
    <t>392057</t>
  </si>
  <si>
    <t>392065</t>
  </si>
  <si>
    <t>392081</t>
  </si>
  <si>
    <t>392090</t>
  </si>
  <si>
    <t>392103</t>
  </si>
  <si>
    <t>392111</t>
  </si>
  <si>
    <t>392120</t>
  </si>
  <si>
    <t>393011</t>
  </si>
  <si>
    <t>393029</t>
  </si>
  <si>
    <t>393037</t>
  </si>
  <si>
    <t>393045</t>
  </si>
  <si>
    <t>393053</t>
  </si>
  <si>
    <t>393061</t>
  </si>
  <si>
    <t>393070</t>
  </si>
  <si>
    <t>393410</t>
  </si>
  <si>
    <t>393444</t>
  </si>
  <si>
    <t>393631</t>
  </si>
  <si>
    <t>393649</t>
  </si>
  <si>
    <t>393860</t>
  </si>
  <si>
    <t>393878</t>
  </si>
  <si>
    <t>394017</t>
  </si>
  <si>
    <t>394025</t>
  </si>
  <si>
    <t>394033</t>
  </si>
  <si>
    <t>394050</t>
  </si>
  <si>
    <t>394106</t>
  </si>
  <si>
    <t>394114</t>
  </si>
  <si>
    <t>394122</t>
  </si>
  <si>
    <t>394246</t>
  </si>
  <si>
    <t>394271</t>
  </si>
  <si>
    <t>394289</t>
  </si>
  <si>
    <t>400009</t>
  </si>
  <si>
    <t>401005</t>
  </si>
  <si>
    <t>401307</t>
  </si>
  <si>
    <t>402028</t>
  </si>
  <si>
    <t>402036</t>
  </si>
  <si>
    <t>402044</t>
  </si>
  <si>
    <t>402052</t>
  </si>
  <si>
    <t>402061</t>
  </si>
  <si>
    <t>402079</t>
  </si>
  <si>
    <t>402109</t>
  </si>
  <si>
    <t>402117</t>
  </si>
  <si>
    <t>402125</t>
  </si>
  <si>
    <t>402133</t>
  </si>
  <si>
    <t>402141</t>
  </si>
  <si>
    <t>402150</t>
  </si>
  <si>
    <t>402168</t>
  </si>
  <si>
    <t>402176</t>
  </si>
  <si>
    <t>402184</t>
  </si>
  <si>
    <t>402192</t>
  </si>
  <si>
    <t>402206</t>
  </si>
  <si>
    <t>402214</t>
  </si>
  <si>
    <t>402231</t>
  </si>
  <si>
    <t>402249</t>
  </si>
  <si>
    <t>402257</t>
  </si>
  <si>
    <t>402265</t>
  </si>
  <si>
    <t>402273</t>
  </si>
  <si>
    <t>402281</t>
  </si>
  <si>
    <t>402290</t>
  </si>
  <si>
    <t>402303</t>
  </si>
  <si>
    <t>402311</t>
  </si>
  <si>
    <t>403415</t>
  </si>
  <si>
    <t>403423</t>
  </si>
  <si>
    <t>403431</t>
  </si>
  <si>
    <t>403440</t>
  </si>
  <si>
    <t>403458</t>
  </si>
  <si>
    <t>403482</t>
  </si>
  <si>
    <t>403491</t>
  </si>
  <si>
    <t>403814</t>
  </si>
  <si>
    <t>403822</t>
  </si>
  <si>
    <t>403831</t>
  </si>
  <si>
    <t>403849</t>
  </si>
  <si>
    <t>404012</t>
  </si>
  <si>
    <t>404021</t>
  </si>
  <si>
    <t>404217</t>
  </si>
  <si>
    <t>404471</t>
  </si>
  <si>
    <t>404489</t>
  </si>
  <si>
    <t>405035</t>
  </si>
  <si>
    <t>405221</t>
  </si>
  <si>
    <t>405442</t>
  </si>
  <si>
    <t>406015</t>
  </si>
  <si>
    <t>406023</t>
  </si>
  <si>
    <t>406040</t>
  </si>
  <si>
    <t>406058</t>
  </si>
  <si>
    <t>406082</t>
  </si>
  <si>
    <t>406091</t>
  </si>
  <si>
    <t>406104</t>
  </si>
  <si>
    <t>406210</t>
  </si>
  <si>
    <t>406252</t>
  </si>
  <si>
    <t>406422</t>
  </si>
  <si>
    <t>406465</t>
  </si>
  <si>
    <t>406473</t>
  </si>
  <si>
    <t>410004</t>
  </si>
  <si>
    <t>412015</t>
  </si>
  <si>
    <t>412023</t>
  </si>
  <si>
    <t>412031</t>
  </si>
  <si>
    <t>412040</t>
  </si>
  <si>
    <t>412058</t>
  </si>
  <si>
    <t>412066</t>
  </si>
  <si>
    <t>412074</t>
  </si>
  <si>
    <t>412082</t>
  </si>
  <si>
    <t>412091</t>
  </si>
  <si>
    <t>412104</t>
  </si>
  <si>
    <t>413275</t>
  </si>
  <si>
    <t>413411</t>
  </si>
  <si>
    <t>413453</t>
  </si>
  <si>
    <t>413461</t>
  </si>
  <si>
    <t>413879</t>
  </si>
  <si>
    <t>414018</t>
  </si>
  <si>
    <t>414239</t>
  </si>
  <si>
    <t>414247</t>
  </si>
  <si>
    <t>414255</t>
  </si>
  <si>
    <t>414417</t>
  </si>
  <si>
    <t>420000</t>
  </si>
  <si>
    <t>422011</t>
  </si>
  <si>
    <t>422029</t>
  </si>
  <si>
    <t>422037</t>
  </si>
  <si>
    <t>422045</t>
  </si>
  <si>
    <t>422053</t>
  </si>
  <si>
    <t>422070</t>
  </si>
  <si>
    <t>422088</t>
  </si>
  <si>
    <t>422096</t>
  </si>
  <si>
    <t>422100</t>
  </si>
  <si>
    <t>422118</t>
  </si>
  <si>
    <t>422126</t>
  </si>
  <si>
    <t>422134</t>
  </si>
  <si>
    <t>422142</t>
  </si>
  <si>
    <t>423076</t>
  </si>
  <si>
    <t>423084</t>
  </si>
  <si>
    <t>423211</t>
  </si>
  <si>
    <t>423220</t>
  </si>
  <si>
    <t>423238</t>
  </si>
  <si>
    <t>423831</t>
  </si>
  <si>
    <t>423912</t>
  </si>
  <si>
    <t>424111</t>
  </si>
  <si>
    <t>430005</t>
  </si>
  <si>
    <t>431001</t>
  </si>
  <si>
    <t>432024</t>
  </si>
  <si>
    <t>432032</t>
  </si>
  <si>
    <t>432041</t>
  </si>
  <si>
    <t>432059</t>
  </si>
  <si>
    <t>432067</t>
  </si>
  <si>
    <t>432083</t>
  </si>
  <si>
    <t>432105</t>
  </si>
  <si>
    <t>432113</t>
  </si>
  <si>
    <t>432121</t>
  </si>
  <si>
    <t>432130</t>
  </si>
  <si>
    <t>432148</t>
  </si>
  <si>
    <t>432156</t>
  </si>
  <si>
    <t>432164</t>
  </si>
  <si>
    <t>433489</t>
  </si>
  <si>
    <t>433641</t>
  </si>
  <si>
    <t>433675</t>
  </si>
  <si>
    <t>433683</t>
  </si>
  <si>
    <t>433691</t>
  </si>
  <si>
    <t>434035</t>
  </si>
  <si>
    <t>434043</t>
  </si>
  <si>
    <t>434230</t>
  </si>
  <si>
    <t>434248</t>
  </si>
  <si>
    <t>434256</t>
  </si>
  <si>
    <t>434281</t>
  </si>
  <si>
    <t>434329</t>
  </si>
  <si>
    <t>434337</t>
  </si>
  <si>
    <t>434418</t>
  </si>
  <si>
    <t>434426</t>
  </si>
  <si>
    <t>434434</t>
  </si>
  <si>
    <t>434442</t>
  </si>
  <si>
    <t>434477</t>
  </si>
  <si>
    <t>434680</t>
  </si>
  <si>
    <t>434825</t>
  </si>
  <si>
    <t>434841</t>
  </si>
  <si>
    <t>435015</t>
  </si>
  <si>
    <t>435058</t>
  </si>
  <si>
    <t>435066</t>
  </si>
  <si>
    <t>435074</t>
  </si>
  <si>
    <t>435104</t>
  </si>
  <si>
    <t>435112</t>
  </si>
  <si>
    <t>435121</t>
  </si>
  <si>
    <t>435139</t>
  </si>
  <si>
    <t>435147</t>
  </si>
  <si>
    <t>435317</t>
  </si>
  <si>
    <t>440001</t>
  </si>
  <si>
    <t>442011</t>
  </si>
  <si>
    <t>442020</t>
  </si>
  <si>
    <t>442038</t>
  </si>
  <si>
    <t>442046</t>
  </si>
  <si>
    <t>442054</t>
  </si>
  <si>
    <t>442062</t>
  </si>
  <si>
    <t>442071</t>
  </si>
  <si>
    <t>442089</t>
  </si>
  <si>
    <t>442097</t>
  </si>
  <si>
    <t>442101</t>
  </si>
  <si>
    <t>442119</t>
  </si>
  <si>
    <t>442127</t>
  </si>
  <si>
    <t>442135</t>
  </si>
  <si>
    <t>442143</t>
  </si>
  <si>
    <t>443221</t>
  </si>
  <si>
    <t>443417</t>
  </si>
  <si>
    <t>444618</t>
  </si>
  <si>
    <t>444626</t>
  </si>
  <si>
    <t>450006</t>
  </si>
  <si>
    <t>452017</t>
  </si>
  <si>
    <t>452025</t>
  </si>
  <si>
    <t>452033</t>
  </si>
  <si>
    <t>452041</t>
  </si>
  <si>
    <t>452050</t>
  </si>
  <si>
    <t>452068</t>
  </si>
  <si>
    <t>452076</t>
  </si>
  <si>
    <t>452084</t>
  </si>
  <si>
    <t>452092</t>
  </si>
  <si>
    <t>453412</t>
  </si>
  <si>
    <t>453617</t>
  </si>
  <si>
    <t>453820</t>
  </si>
  <si>
    <t>453838</t>
  </si>
  <si>
    <t>454010</t>
  </si>
  <si>
    <t>454028</t>
  </si>
  <si>
    <t>454036</t>
  </si>
  <si>
    <t>454044</t>
  </si>
  <si>
    <t>454052</t>
  </si>
  <si>
    <t>454061</t>
  </si>
  <si>
    <t>454214</t>
  </si>
  <si>
    <t>454290</t>
  </si>
  <si>
    <t>454303</t>
  </si>
  <si>
    <t>454311</t>
  </si>
  <si>
    <t>454419</t>
  </si>
  <si>
    <t>454427</t>
  </si>
  <si>
    <t>454435</t>
  </si>
  <si>
    <t>460001</t>
  </si>
  <si>
    <t>462012</t>
  </si>
  <si>
    <t>462039</t>
  </si>
  <si>
    <t>462047</t>
  </si>
  <si>
    <t>462063</t>
  </si>
  <si>
    <t>462080</t>
  </si>
  <si>
    <t>462101</t>
  </si>
  <si>
    <t>462136</t>
  </si>
  <si>
    <t>462144</t>
  </si>
  <si>
    <t>462152</t>
  </si>
  <si>
    <t>462161</t>
  </si>
  <si>
    <t>462179</t>
  </si>
  <si>
    <t>462187</t>
  </si>
  <si>
    <t>462195</t>
  </si>
  <si>
    <t>462209</t>
  </si>
  <si>
    <t>462217</t>
  </si>
  <si>
    <t>462225</t>
  </si>
  <si>
    <t>462233</t>
  </si>
  <si>
    <t>462241</t>
  </si>
  <si>
    <t>462250</t>
  </si>
  <si>
    <t>463035</t>
  </si>
  <si>
    <t>463043</t>
  </si>
  <si>
    <t>463922</t>
  </si>
  <si>
    <t>464040</t>
  </si>
  <si>
    <t>464520</t>
  </si>
  <si>
    <t>464686</t>
  </si>
  <si>
    <t>464821</t>
  </si>
  <si>
    <t>464902</t>
  </si>
  <si>
    <t>464911</t>
  </si>
  <si>
    <t>464929</t>
  </si>
  <si>
    <t>465011</t>
  </si>
  <si>
    <t>465020</t>
  </si>
  <si>
    <t>465054</t>
  </si>
  <si>
    <t>465232</t>
  </si>
  <si>
    <t>465241</t>
  </si>
  <si>
    <t>465259</t>
  </si>
  <si>
    <t>465275</t>
  </si>
  <si>
    <t>465291</t>
  </si>
  <si>
    <t>465305</t>
  </si>
  <si>
    <t>465313</t>
  </si>
  <si>
    <t>465321</t>
  </si>
  <si>
    <t>465330</t>
  </si>
  <si>
    <t>465348</t>
  </si>
  <si>
    <t>465356</t>
  </si>
  <si>
    <t>470007</t>
  </si>
  <si>
    <t>472018</t>
  </si>
  <si>
    <t>472051</t>
  </si>
  <si>
    <t>472077</t>
  </si>
  <si>
    <t>472085</t>
  </si>
  <si>
    <t>472093</t>
  </si>
  <si>
    <t>472107</t>
  </si>
  <si>
    <t>472115</t>
  </si>
  <si>
    <t>472123</t>
  </si>
  <si>
    <t>472131</t>
  </si>
  <si>
    <t>472140</t>
  </si>
  <si>
    <t>472158</t>
  </si>
  <si>
    <t>473014</t>
  </si>
  <si>
    <t>473022</t>
  </si>
  <si>
    <t>473031</t>
  </si>
  <si>
    <t>473065</t>
  </si>
  <si>
    <t>473081</t>
  </si>
  <si>
    <t>473111</t>
  </si>
  <si>
    <t>473138</t>
  </si>
  <si>
    <t>473146</t>
  </si>
  <si>
    <t>473154</t>
  </si>
  <si>
    <t>473243</t>
  </si>
  <si>
    <t>473251</t>
  </si>
  <si>
    <t>473260</t>
  </si>
  <si>
    <t>473278</t>
  </si>
  <si>
    <t>473286</t>
  </si>
  <si>
    <t>473294</t>
  </si>
  <si>
    <t>473481</t>
  </si>
  <si>
    <t>473502</t>
  </si>
  <si>
    <t>473537</t>
  </si>
  <si>
    <t>473545</t>
  </si>
  <si>
    <t>473553</t>
  </si>
  <si>
    <t>473561</t>
  </si>
  <si>
    <t>473570</t>
  </si>
  <si>
    <t>473588</t>
  </si>
  <si>
    <t>473596</t>
  </si>
  <si>
    <t>473600</t>
  </si>
  <si>
    <t>473618</t>
  </si>
  <si>
    <t>473626</t>
  </si>
  <si>
    <t>473758</t>
  </si>
  <si>
    <t>473812</t>
  </si>
  <si>
    <t>473821</t>
  </si>
  <si>
    <t>支援内容(実地/オンライン)</t>
  </si>
  <si>
    <t>DX推進のための機運醸成
（トップセミナー ・現場職員向け）</t>
  </si>
  <si>
    <t>【A】今般の支援による短期的成果を記載</t>
  </si>
  <si>
    <t>【B】支援を受ける事業の最終目標と達成時期を記載</t>
  </si>
  <si>
    <t>派遣利用のきっかけ</t>
  </si>
  <si>
    <t>アドバイザー支援依頼内容</t>
  </si>
  <si>
    <t>【台帳転記：報告書】</t>
    <rPh sb="1" eb="3">
      <t>ダイチョウ</t>
    </rPh>
    <rPh sb="3" eb="5">
      <t>テンキ</t>
    </rPh>
    <rPh sb="6" eb="9">
      <t>ホウコクショ</t>
    </rPh>
    <phoneticPr fontId="19"/>
  </si>
  <si>
    <t>実施場所</t>
    <rPh sb="0" eb="2">
      <t>ジッシ</t>
    </rPh>
    <rPh sb="2" eb="4">
      <t>バショ</t>
    </rPh>
    <phoneticPr fontId="2"/>
  </si>
  <si>
    <t>10（最終回）</t>
    <rPh sb="3" eb="6">
      <t>サイシュウカイ</t>
    </rPh>
    <phoneticPr fontId="19"/>
  </si>
  <si>
    <t>-</t>
    <phoneticPr fontId="19"/>
  </si>
  <si>
    <t>派遣者</t>
    <phoneticPr fontId="2"/>
  </si>
  <si>
    <t>決定番号</t>
    <phoneticPr fontId="2"/>
  </si>
  <si>
    <t>北海道札幌市</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</si>
  <si>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</si>
  <si>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</si>
  <si>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</si>
  <si>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</si>
  <si>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</si>
  <si>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</si>
  <si>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</si>
  <si>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</si>
  <si>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</si>
  <si>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</si>
  <si>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</si>
  <si>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</si>
  <si>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</si>
  <si>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</si>
  <si>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</si>
  <si>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</si>
  <si>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</si>
  <si>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</si>
  <si>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</si>
  <si>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</si>
  <si>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</si>
  <si>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</si>
  <si>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</si>
  <si>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</si>
  <si>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</si>
  <si>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</si>
  <si>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</si>
  <si>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</si>
  <si>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</si>
  <si>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</si>
  <si>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</si>
  <si>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</si>
  <si>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</si>
  <si>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</si>
  <si>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北海道当別町</t>
  </si>
  <si>
    <t>北海道新篠津村</t>
  </si>
  <si>
    <t>北海道松前町</t>
  </si>
  <si>
    <t>北海道福島町</t>
  </si>
  <si>
    <t>北海道知内町</t>
  </si>
  <si>
    <t>北海道木古内町</t>
  </si>
  <si>
    <t>北海道七飯町</t>
  </si>
  <si>
    <t>北海道鹿部町</t>
  </si>
  <si>
    <t>北海道森町</t>
  </si>
  <si>
    <t>北海道八雲町</t>
  </si>
  <si>
    <t>北海道長万部町</t>
  </si>
  <si>
    <t>北海道江差町</t>
  </si>
  <si>
    <t>北海道上ノ国町</t>
  </si>
  <si>
    <t>北海道厚沢部町</t>
  </si>
  <si>
    <t>北海道乙部町</t>
  </si>
  <si>
    <t>北海道奥尻町</t>
  </si>
  <si>
    <t>北海道今金町</t>
  </si>
  <si>
    <t>北海道せたな町</t>
  </si>
  <si>
    <t>北海道島牧村</t>
  </si>
  <si>
    <t>北海道寿都町</t>
  </si>
  <si>
    <t>北海道黒松内町</t>
  </si>
  <si>
    <t>北海道蘭越町</t>
  </si>
  <si>
    <t>北海道ニセコ町</t>
  </si>
  <si>
    <t>北海道真狩村</t>
  </si>
  <si>
    <t>北海道留寿都村</t>
  </si>
  <si>
    <t>北海道喜茂別町</t>
  </si>
  <si>
    <t>北海道京極町</t>
  </si>
  <si>
    <t>北海道倶知安町</t>
  </si>
  <si>
    <t>北海道共和町</t>
  </si>
  <si>
    <t>北海道岩内町</t>
  </si>
  <si>
    <t>北海道泊村</t>
  </si>
  <si>
    <t>北海道神恵内村</t>
  </si>
  <si>
    <t>北海道積丹町</t>
  </si>
  <si>
    <t>北海道古平町</t>
  </si>
  <si>
    <t>北海道仁木町</t>
  </si>
  <si>
    <t>北海道余市町</t>
  </si>
  <si>
    <t>北海道赤井川村</t>
  </si>
  <si>
    <t>北海道南幌町</t>
  </si>
  <si>
    <t>北海道奈井江町</t>
  </si>
  <si>
    <t>北海道上砂川町</t>
  </si>
  <si>
    <t>北海道由仁町</t>
  </si>
  <si>
    <t>北海道長沼町</t>
  </si>
  <si>
    <t>北海道栗山町</t>
  </si>
  <si>
    <t>北海道月形町</t>
  </si>
  <si>
    <t>北海道浦臼町</t>
  </si>
  <si>
    <t>北海道新十津川町</t>
  </si>
  <si>
    <t>北海道妹背牛町</t>
  </si>
  <si>
    <t>北海道秩父別町</t>
  </si>
  <si>
    <t>北海道雨竜町</t>
  </si>
  <si>
    <t>北海道北竜町</t>
  </si>
  <si>
    <t>北海道沼田町</t>
  </si>
  <si>
    <t>北海道鷹栖町</t>
  </si>
  <si>
    <t>北海道東神楽町</t>
  </si>
  <si>
    <t>北海道当麻町</t>
  </si>
  <si>
    <t>北海道比布町</t>
  </si>
  <si>
    <t>北海道愛別町</t>
  </si>
  <si>
    <t>北海道上川町</t>
  </si>
  <si>
    <t>北海道東川町</t>
  </si>
  <si>
    <t>北海道美瑛町</t>
  </si>
  <si>
    <t>北海道上富良野町</t>
  </si>
  <si>
    <t>北海道中富良野町</t>
  </si>
  <si>
    <t>北海道南富良野町</t>
  </si>
  <si>
    <t>北海道占冠村</t>
  </si>
  <si>
    <t>北海道和寒町</t>
  </si>
  <si>
    <t>北海道剣淵町</t>
  </si>
  <si>
    <t>北海道下川町</t>
  </si>
  <si>
    <t>北海道美深町</t>
  </si>
  <si>
    <t>北海道音威子府村</t>
  </si>
  <si>
    <t>北海道中川町</t>
  </si>
  <si>
    <t>北海道幌加内町</t>
  </si>
  <si>
    <t>北海道増毛町</t>
  </si>
  <si>
    <t>北海道小平町</t>
  </si>
  <si>
    <t>北海道苫前町</t>
  </si>
  <si>
    <t>北海道羽幌町</t>
  </si>
  <si>
    <t>北海道初山別村</t>
  </si>
  <si>
    <t>北海道遠別町</t>
  </si>
  <si>
    <t>北海道天塩町</t>
  </si>
  <si>
    <t>北海道猿払村</t>
  </si>
  <si>
    <t>北海道浜頓別町</t>
  </si>
  <si>
    <t>北海道中頓別町</t>
  </si>
  <si>
    <t>北海道枝幸町</t>
  </si>
  <si>
    <t>北海道豊富町</t>
  </si>
  <si>
    <t>北海道礼文町</t>
  </si>
  <si>
    <t>北海道利尻町</t>
  </si>
  <si>
    <t>北海道利尻富士町</t>
  </si>
  <si>
    <t>北海道幌延町</t>
  </si>
  <si>
    <t>北海道美幌町</t>
  </si>
  <si>
    <t>北海道津別町</t>
  </si>
  <si>
    <t>北海道斜里町</t>
  </si>
  <si>
    <t>北海道清里町</t>
  </si>
  <si>
    <t>北海道小清水町</t>
  </si>
  <si>
    <t>北海道訓子府町</t>
  </si>
  <si>
    <t>北海道置戸町</t>
  </si>
  <si>
    <t>北海道佐呂間町</t>
  </si>
  <si>
    <t>北海道遠軽町</t>
  </si>
  <si>
    <t>北海道湧別町</t>
  </si>
  <si>
    <t>北海道滝上町</t>
  </si>
  <si>
    <t>北海道興部町</t>
  </si>
  <si>
    <t>北海道西興部村</t>
  </si>
  <si>
    <t>北海道雄武町</t>
  </si>
  <si>
    <t>北海道大空町</t>
  </si>
  <si>
    <t>北海道豊浦町</t>
  </si>
  <si>
    <t>北海道壮瞥町</t>
  </si>
  <si>
    <t>北海道白老町</t>
  </si>
  <si>
    <t>北海道厚真町</t>
  </si>
  <si>
    <t>北海道洞爺湖町</t>
  </si>
  <si>
    <t>北海道安平町</t>
  </si>
  <si>
    <t>北海道むかわ町</t>
  </si>
  <si>
    <t>北海道日高町</t>
  </si>
  <si>
    <t>北海道平取町</t>
  </si>
  <si>
    <t>北海道新冠町</t>
  </si>
  <si>
    <t>北海道浦河町</t>
  </si>
  <si>
    <t>北海道様似町</t>
  </si>
  <si>
    <t>北海道えりも町</t>
  </si>
  <si>
    <t>北海道新ひだか町</t>
  </si>
  <si>
    <t>北海道音更町</t>
  </si>
  <si>
    <t>北海道士幌町</t>
  </si>
  <si>
    <t>北海道上士幌町</t>
  </si>
  <si>
    <t>北海道鹿追町</t>
  </si>
  <si>
    <t>北海道新得町</t>
  </si>
  <si>
    <t>北海道清水町</t>
  </si>
  <si>
    <t>北海道芽室町</t>
  </si>
  <si>
    <t>北海道中札内村</t>
  </si>
  <si>
    <t>北海道更別村</t>
  </si>
  <si>
    <t>北海道大樹町</t>
  </si>
  <si>
    <t>北海道広尾町</t>
  </si>
  <si>
    <t>北海道幕別町</t>
  </si>
  <si>
    <t>北海道池田町</t>
  </si>
  <si>
    <t>北海道豊頃町</t>
  </si>
  <si>
    <t>北海道本別町</t>
  </si>
  <si>
    <t>北海道足寄町</t>
  </si>
  <si>
    <t>北海道陸別町</t>
  </si>
  <si>
    <t>北海道浦幌町</t>
  </si>
  <si>
    <t>北海道釧路町</t>
  </si>
  <si>
    <t>北海道厚岸町</t>
  </si>
  <si>
    <t>北海道浜中町</t>
  </si>
  <si>
    <t>北海道標茶町</t>
  </si>
  <si>
    <t>北海道弟子屈町</t>
  </si>
  <si>
    <t>北海道鶴居村</t>
  </si>
  <si>
    <t>北海道白糠町</t>
  </si>
  <si>
    <t>北海道別海町</t>
  </si>
  <si>
    <t>北海道中標津町</t>
  </si>
  <si>
    <t>北海道標津町</t>
  </si>
  <si>
    <t>北海道羅臼町</t>
  </si>
  <si>
    <t>北海道色丹村</t>
  </si>
  <si>
    <t>北海道留夜別村</t>
  </si>
  <si>
    <t>北海道留別村</t>
  </si>
  <si>
    <t>北海道紗那村</t>
  </si>
  <si>
    <t>北海道蘂取村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</si>
  <si>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</si>
  <si>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</si>
  <si>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</si>
  <si>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</si>
  <si>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</si>
  <si>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</si>
  <si>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</si>
  <si>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</si>
  <si>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</si>
  <si>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</si>
  <si>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青森県平内町</t>
  </si>
  <si>
    <t>青森県今別町</t>
  </si>
  <si>
    <t>青森県蓬田村</t>
  </si>
  <si>
    <t>青森県外ヶ浜町</t>
  </si>
  <si>
    <t>青森県鰺ヶ沢町</t>
  </si>
  <si>
    <t>青森県深浦町</t>
  </si>
  <si>
    <t>青森県西目屋村</t>
  </si>
  <si>
    <t>青森県藤崎町</t>
  </si>
  <si>
    <t>青森県大鰐町</t>
  </si>
  <si>
    <t>青森県田舎館村</t>
  </si>
  <si>
    <t>青森県板柳町</t>
  </si>
  <si>
    <t>青森県鶴田町</t>
  </si>
  <si>
    <t>青森県中泊町</t>
  </si>
  <si>
    <t>青森県野辺地町</t>
  </si>
  <si>
    <t>青森県七戸町</t>
  </si>
  <si>
    <t>青森県六戸町</t>
  </si>
  <si>
    <t>青森県横浜町</t>
  </si>
  <si>
    <t>青森県東北町</t>
  </si>
  <si>
    <t>青森県六ヶ所村</t>
  </si>
  <si>
    <t>青森県おいらせ町</t>
  </si>
  <si>
    <t>青森県大間町</t>
  </si>
  <si>
    <t>青森県東通村</t>
  </si>
  <si>
    <t>青森県風間浦村</t>
  </si>
  <si>
    <t>青森県佐井村</t>
  </si>
  <si>
    <t>青森県三戸町</t>
  </si>
  <si>
    <t>青森県五戸町</t>
  </si>
  <si>
    <t>青森県田子町</t>
  </si>
  <si>
    <t>青森県南部町</t>
  </si>
  <si>
    <t>青森県階上町</t>
  </si>
  <si>
    <t>青森県新郷村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</si>
  <si>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</si>
  <si>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</si>
  <si>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</si>
  <si>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</si>
  <si>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</si>
  <si>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</si>
  <si>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</si>
  <si>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</si>
  <si>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</si>
  <si>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</si>
  <si>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</si>
  <si>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</si>
  <si>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</si>
  <si>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</si>
  <si>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岩手県雫石町</t>
  </si>
  <si>
    <t>岩手県葛巻町</t>
  </si>
  <si>
    <t>岩手県岩手町</t>
  </si>
  <si>
    <t>岩手県紫波町</t>
  </si>
  <si>
    <t>岩手県矢巾町</t>
  </si>
  <si>
    <t>岩手県西和賀町</t>
  </si>
  <si>
    <t>岩手県金ケ崎町</t>
  </si>
  <si>
    <t>岩手県平泉町</t>
  </si>
  <si>
    <t>岩手県住田町</t>
  </si>
  <si>
    <t>岩手県大槌町</t>
  </si>
  <si>
    <t>岩手県山田町</t>
  </si>
  <si>
    <t>岩手県岩泉町</t>
  </si>
  <si>
    <t>岩手県田野畑村</t>
  </si>
  <si>
    <t>岩手県普代村</t>
  </si>
  <si>
    <t>岩手県軽米町</t>
  </si>
  <si>
    <t>岩手県野田村</t>
  </si>
  <si>
    <t>岩手県九戸村</t>
  </si>
  <si>
    <t>岩手県洋野町</t>
  </si>
  <si>
    <t>岩手県一戸町</t>
  </si>
  <si>
    <t>宮城県仙台市</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</si>
  <si>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</si>
  <si>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</si>
  <si>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</si>
  <si>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</si>
  <si>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</si>
  <si>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</si>
  <si>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</si>
  <si>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</si>
  <si>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</si>
  <si>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</si>
  <si>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</si>
  <si>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</si>
  <si>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</si>
  <si>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宮城県蔵王町</t>
  </si>
  <si>
    <t>宮城県七ヶ宿町</t>
  </si>
  <si>
    <t>宮城県大河原町</t>
  </si>
  <si>
    <t>宮城県村田町</t>
  </si>
  <si>
    <t>宮城県柴田町</t>
  </si>
  <si>
    <t>宮城県川崎町</t>
  </si>
  <si>
    <t>宮城県丸森町</t>
  </si>
  <si>
    <t>宮城県亘理町</t>
  </si>
  <si>
    <t>宮城県山元町</t>
  </si>
  <si>
    <t>宮城県松島町</t>
  </si>
  <si>
    <t>宮城県七ヶ浜町</t>
  </si>
  <si>
    <t>宮城県利府町</t>
  </si>
  <si>
    <t>宮城県大和町</t>
  </si>
  <si>
    <t>宮城県大郷町</t>
  </si>
  <si>
    <t>宮城県大衡村</t>
  </si>
  <si>
    <t>宮城県色麻町</t>
  </si>
  <si>
    <t>宮城県加美町</t>
  </si>
  <si>
    <t>宮城県涌谷町</t>
  </si>
  <si>
    <t>宮城県美里町</t>
  </si>
  <si>
    <t>宮城県女川町</t>
  </si>
  <si>
    <t>宮城県南三陸町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</si>
  <si>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</si>
  <si>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</si>
  <si>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</si>
  <si>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</si>
  <si>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</si>
  <si>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</si>
  <si>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</si>
  <si>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</si>
  <si>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</si>
  <si>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</si>
  <si>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</si>
  <si>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</si>
  <si>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</si>
  <si>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秋田県小坂町</t>
  </si>
  <si>
    <t>秋田県上小阿仁村</t>
  </si>
  <si>
    <t>秋田県藤里町</t>
  </si>
  <si>
    <t>秋田県三種町</t>
  </si>
  <si>
    <t>秋田県八峰町</t>
  </si>
  <si>
    <t>秋田県五城目町</t>
  </si>
  <si>
    <t>秋田県八郎潟町</t>
  </si>
  <si>
    <t>秋田県井川町</t>
  </si>
  <si>
    <t>秋田県大潟村</t>
  </si>
  <si>
    <t>秋田県美郷町</t>
  </si>
  <si>
    <t>秋田県羽後町</t>
  </si>
  <si>
    <t>秋田県東成瀬村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</si>
  <si>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</si>
  <si>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</si>
  <si>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</si>
  <si>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</si>
  <si>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</si>
  <si>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</si>
  <si>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</si>
  <si>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</si>
  <si>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</si>
  <si>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</si>
  <si>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</si>
  <si>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</si>
  <si>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</si>
  <si>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山形県山辺町</t>
  </si>
  <si>
    <t>山形県中山町</t>
  </si>
  <si>
    <t>山形県河北町</t>
  </si>
  <si>
    <t>山形県西川町</t>
  </si>
  <si>
    <t>山形県朝日町</t>
  </si>
  <si>
    <t>山形県大江町</t>
  </si>
  <si>
    <t>山形県大石田町</t>
  </si>
  <si>
    <t>山形県金山町</t>
  </si>
  <si>
    <t>山形県最上町</t>
  </si>
  <si>
    <t>山形県舟形町</t>
  </si>
  <si>
    <t>山形県真室川町</t>
  </si>
  <si>
    <t>山形県大蔵村</t>
  </si>
  <si>
    <t>山形県鮭川村</t>
  </si>
  <si>
    <t>山形県戸沢村</t>
  </si>
  <si>
    <t>山形県高畠町</t>
  </si>
  <si>
    <t>山形県川西町</t>
  </si>
  <si>
    <t>山形県小国町</t>
  </si>
  <si>
    <t>山形県白鷹町</t>
  </si>
  <si>
    <t>山形県飯豊町</t>
  </si>
  <si>
    <t>山形県三川町</t>
  </si>
  <si>
    <t>山形県庄内町</t>
  </si>
  <si>
    <t>山形県遊佐町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</si>
  <si>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</si>
  <si>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</si>
  <si>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</si>
  <si>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</si>
  <si>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</si>
  <si>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</si>
  <si>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</si>
  <si>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</si>
  <si>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</si>
  <si>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</si>
  <si>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</si>
  <si>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</si>
  <si>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</si>
  <si>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福島県桑折町</t>
  </si>
  <si>
    <t>福島県国見町</t>
  </si>
  <si>
    <t>福島県川俣町</t>
  </si>
  <si>
    <t>福島県大玉村</t>
  </si>
  <si>
    <t>福島県鏡石町</t>
  </si>
  <si>
    <t>福島県天栄村</t>
  </si>
  <si>
    <t>福島県下郷町</t>
  </si>
  <si>
    <t>福島県檜枝岐村</t>
  </si>
  <si>
    <t>福島県只見町</t>
  </si>
  <si>
    <t>福島県南会津町</t>
  </si>
  <si>
    <t>福島県北塩原村</t>
  </si>
  <si>
    <t>福島県西会津町</t>
  </si>
  <si>
    <t>福島県磐梯町</t>
  </si>
  <si>
    <t>福島県猪苗代町</t>
  </si>
  <si>
    <t>福島県会津坂下町</t>
  </si>
  <si>
    <t>福島県湯川村</t>
  </si>
  <si>
    <t>福島県柳津町</t>
  </si>
  <si>
    <t>福島県三島町</t>
  </si>
  <si>
    <t>福島県金山町</t>
  </si>
  <si>
    <t>福島県昭和村</t>
  </si>
  <si>
    <t>福島県会津美里町</t>
  </si>
  <si>
    <t>福島県西郷村</t>
  </si>
  <si>
    <t>福島県泉崎村</t>
  </si>
  <si>
    <t>福島県中島村</t>
  </si>
  <si>
    <t>福島県矢吹町</t>
  </si>
  <si>
    <t>福島県棚倉町</t>
  </si>
  <si>
    <t>福島県矢祭町</t>
  </si>
  <si>
    <t>福島県塙町</t>
  </si>
  <si>
    <t>福島県鮫川村</t>
  </si>
  <si>
    <t>福島県石川町</t>
  </si>
  <si>
    <t>福島県玉川村</t>
  </si>
  <si>
    <t>福島県平田村</t>
  </si>
  <si>
    <t>福島県浅川町</t>
  </si>
  <si>
    <t>福島県古殿町</t>
  </si>
  <si>
    <t>福島県三春町</t>
  </si>
  <si>
    <t>福島県小野町</t>
  </si>
  <si>
    <t>福島県広野町</t>
  </si>
  <si>
    <t>福島県楢葉町</t>
  </si>
  <si>
    <t>福島県富岡町</t>
  </si>
  <si>
    <t>福島県川内村</t>
  </si>
  <si>
    <t>福島県大熊町</t>
  </si>
  <si>
    <t>福島県双葉町</t>
  </si>
  <si>
    <t>福島県浪江町</t>
  </si>
  <si>
    <t>福島県葛尾村</t>
  </si>
  <si>
    <t>福島県新地町</t>
  </si>
  <si>
    <t>福島県飯舘村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</si>
  <si>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</si>
  <si>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</si>
  <si>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</si>
  <si>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</si>
  <si>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</si>
  <si>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</si>
  <si>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</si>
  <si>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</si>
  <si>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</si>
  <si>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</si>
  <si>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</si>
  <si>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</si>
  <si>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</si>
  <si>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</si>
  <si>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</si>
  <si>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</si>
  <si>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</si>
  <si>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</si>
  <si>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</si>
  <si>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</si>
  <si>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</si>
  <si>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</si>
  <si>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</si>
  <si>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</si>
  <si>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</si>
  <si>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</si>
  <si>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</si>
  <si>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</si>
  <si>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</si>
  <si>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</si>
  <si>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</si>
  <si>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</si>
  <si>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茨城県茨城町</t>
  </si>
  <si>
    <t>茨城県大洗町</t>
  </si>
  <si>
    <t>茨城県城里町</t>
  </si>
  <si>
    <t>茨城県東海村</t>
  </si>
  <si>
    <t>茨城県大子町</t>
  </si>
  <si>
    <t>茨城県美浦村</t>
  </si>
  <si>
    <t>茨城県阿見町</t>
  </si>
  <si>
    <t>茨城県河内町</t>
  </si>
  <si>
    <t>茨城県八千代町</t>
  </si>
  <si>
    <t>茨城県五霞町</t>
  </si>
  <si>
    <t>茨城県境町</t>
  </si>
  <si>
    <t>茨城県利根町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</si>
  <si>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</si>
  <si>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</si>
  <si>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</si>
  <si>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</si>
  <si>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</si>
  <si>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</si>
  <si>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</si>
  <si>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</si>
  <si>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</si>
  <si>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</si>
  <si>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</si>
  <si>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</si>
  <si>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</si>
  <si>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</si>
  <si>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栃木県上三川町</t>
  </si>
  <si>
    <t>栃木県益子町</t>
  </si>
  <si>
    <t>栃木県茂木町</t>
  </si>
  <si>
    <t>栃木県市貝町</t>
  </si>
  <si>
    <t>栃木県芳賀町</t>
  </si>
  <si>
    <t>栃木県壬生町</t>
  </si>
  <si>
    <t>栃木県野木町</t>
  </si>
  <si>
    <t>栃木県塩谷町</t>
  </si>
  <si>
    <t>栃木県高根沢町</t>
  </si>
  <si>
    <t>栃木県那須町</t>
  </si>
  <si>
    <t>栃木県那珂川町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</si>
  <si>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</si>
  <si>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</si>
  <si>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</si>
  <si>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</si>
  <si>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</si>
  <si>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</si>
  <si>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</si>
  <si>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</si>
  <si>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</si>
  <si>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</si>
  <si>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</si>
  <si>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</si>
  <si>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群馬県榛東村</t>
  </si>
  <si>
    <t>群馬県吉岡町</t>
  </si>
  <si>
    <t>群馬県上野村</t>
  </si>
  <si>
    <t>群馬県神流町</t>
  </si>
  <si>
    <t>群馬県下仁田町</t>
  </si>
  <si>
    <t>群馬県南牧村</t>
  </si>
  <si>
    <t>群馬県甘楽町</t>
  </si>
  <si>
    <t>群馬県中之条町</t>
  </si>
  <si>
    <t>群馬県長野原町</t>
  </si>
  <si>
    <t>群馬県嬬恋村</t>
  </si>
  <si>
    <t>群馬県草津町</t>
  </si>
  <si>
    <t>群馬県高山村</t>
  </si>
  <si>
    <t>群馬県東吾妻町</t>
  </si>
  <si>
    <t>群馬県片品村</t>
  </si>
  <si>
    <t>群馬県川場村</t>
  </si>
  <si>
    <t>群馬県昭和村</t>
  </si>
  <si>
    <t>群馬県みなかみ町</t>
  </si>
  <si>
    <t>群馬県玉村町</t>
  </si>
  <si>
    <t>群馬県板倉町</t>
  </si>
  <si>
    <t>群馬県明和町</t>
  </si>
  <si>
    <t>群馬県千代田町</t>
  </si>
  <si>
    <t>群馬県大泉町</t>
  </si>
  <si>
    <t>群馬県邑楽町</t>
  </si>
  <si>
    <t>埼玉県さいたま市</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</si>
  <si>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</si>
  <si>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</si>
  <si>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</si>
  <si>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</si>
  <si>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</si>
  <si>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</si>
  <si>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</si>
  <si>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</si>
  <si>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</si>
  <si>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</si>
  <si>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</si>
  <si>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</si>
  <si>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</si>
  <si>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</si>
  <si>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</si>
  <si>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</si>
  <si>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</si>
  <si>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</si>
  <si>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</si>
  <si>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</si>
  <si>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</si>
  <si>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</si>
  <si>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</si>
  <si>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</si>
  <si>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</si>
  <si>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</si>
  <si>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</si>
  <si>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</si>
  <si>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</si>
  <si>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</si>
  <si>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</si>
  <si>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</si>
  <si>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</si>
  <si>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</si>
  <si>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</si>
  <si>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</si>
  <si>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</si>
  <si>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</si>
  <si>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</si>
  <si>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埼玉県伊奈町</t>
  </si>
  <si>
    <t>埼玉県三芳町</t>
  </si>
  <si>
    <t>埼玉県毛呂山町</t>
  </si>
  <si>
    <t>埼玉県越生町</t>
  </si>
  <si>
    <t>埼玉県滑川町</t>
  </si>
  <si>
    <t>埼玉県嵐山町</t>
  </si>
  <si>
    <t>埼玉県小川町</t>
  </si>
  <si>
    <t>埼玉県川島町</t>
  </si>
  <si>
    <t>埼玉県吉見町</t>
  </si>
  <si>
    <t>埼玉県鳩山町</t>
  </si>
  <si>
    <t>埼玉県ときがわ町</t>
  </si>
  <si>
    <t>埼玉県横瀬町</t>
  </si>
  <si>
    <t>埼玉県皆野町</t>
  </si>
  <si>
    <t>埼玉県長瀞町</t>
  </si>
  <si>
    <t>埼玉県小鹿野町</t>
  </si>
  <si>
    <t>埼玉県東秩父村</t>
  </si>
  <si>
    <t>埼玉県美里町</t>
  </si>
  <si>
    <t>埼玉県神川町</t>
  </si>
  <si>
    <t>埼玉県上里町</t>
  </si>
  <si>
    <t>埼玉県寄居町</t>
  </si>
  <si>
    <t>埼玉県宮代町</t>
  </si>
  <si>
    <t>埼玉県杉戸町</t>
  </si>
  <si>
    <t>埼玉県松伏町</t>
  </si>
  <si>
    <t>千葉県千葉市</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</si>
  <si>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</si>
  <si>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</si>
  <si>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</si>
  <si>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</si>
  <si>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</si>
  <si>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</si>
  <si>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</si>
  <si>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</si>
  <si>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</si>
  <si>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</si>
  <si>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</si>
  <si>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</si>
  <si>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</si>
  <si>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</si>
  <si>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</si>
  <si>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</si>
  <si>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</si>
  <si>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</si>
  <si>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</si>
  <si>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</si>
  <si>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</si>
  <si>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</si>
  <si>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</si>
  <si>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</si>
  <si>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</si>
  <si>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</si>
  <si>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</si>
  <si>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</si>
  <si>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</si>
  <si>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</si>
  <si>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</si>
  <si>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</si>
  <si>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</si>
  <si>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</si>
  <si>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</si>
  <si>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</si>
  <si>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千葉県酒々井町</t>
  </si>
  <si>
    <t>千葉県栄町</t>
  </si>
  <si>
    <t>千葉県神崎町</t>
  </si>
  <si>
    <t>千葉県多古町</t>
  </si>
  <si>
    <t>千葉県東庄町</t>
  </si>
  <si>
    <t>千葉県九十九里町</t>
  </si>
  <si>
    <t>千葉県芝山町</t>
  </si>
  <si>
    <t>千葉県横芝光町</t>
  </si>
  <si>
    <t>千葉県一宮町</t>
  </si>
  <si>
    <t>千葉県睦沢町</t>
  </si>
  <si>
    <t>千葉県長生村</t>
  </si>
  <si>
    <t>千葉県白子町</t>
  </si>
  <si>
    <t>千葉県長柄町</t>
  </si>
  <si>
    <t>千葉県長南町</t>
  </si>
  <si>
    <t>千葉県大多喜町</t>
  </si>
  <si>
    <t>千葉県御宿町</t>
  </si>
  <si>
    <t>千葉県鋸南町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</si>
  <si>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</si>
  <si>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</si>
  <si>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</si>
  <si>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</si>
  <si>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</si>
  <si>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</si>
  <si>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</si>
  <si>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</si>
  <si>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</si>
  <si>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</si>
  <si>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</si>
  <si>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</si>
  <si>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</si>
  <si>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</si>
  <si>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</si>
  <si>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</si>
  <si>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</si>
  <si>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</si>
  <si>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</si>
  <si>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</si>
  <si>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</si>
  <si>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</si>
  <si>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</si>
  <si>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</si>
  <si>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</si>
  <si>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</si>
  <si>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</si>
  <si>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</si>
  <si>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</si>
  <si>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</si>
  <si>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</si>
  <si>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</si>
  <si>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</si>
  <si>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</si>
  <si>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</si>
  <si>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</si>
  <si>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</si>
  <si>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</si>
  <si>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</si>
  <si>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</si>
  <si>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</si>
  <si>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</si>
  <si>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</si>
  <si>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</si>
  <si>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</si>
  <si>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</si>
  <si>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</si>
  <si>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</si>
  <si>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</si>
  <si>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東京都瑞穂町</t>
  </si>
  <si>
    <t>東京都日の出町</t>
  </si>
  <si>
    <t>東京都檜原村</t>
  </si>
  <si>
    <t>東京都奥多摩町</t>
  </si>
  <si>
    <t>東京都大島町</t>
  </si>
  <si>
    <t>東京都利島村</t>
  </si>
  <si>
    <t>東京都新島村</t>
  </si>
  <si>
    <t>東京都神津島村</t>
  </si>
  <si>
    <t>東京都三宅村</t>
  </si>
  <si>
    <t>東京都御蔵島村</t>
  </si>
  <si>
    <t>東京都八丈町</t>
  </si>
  <si>
    <t>東京都青ヶ島村</t>
  </si>
  <si>
    <t>東京都小笠原村</t>
  </si>
  <si>
    <t>神奈川県横浜市</t>
  </si>
  <si>
    <t>神奈川県川崎市</t>
  </si>
  <si>
    <t>神奈川県相模原市</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</si>
  <si>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</si>
  <si>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</si>
  <si>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</si>
  <si>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</si>
  <si>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</si>
  <si>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</si>
  <si>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</si>
  <si>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</si>
  <si>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</si>
  <si>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</si>
  <si>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</si>
  <si>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</si>
  <si>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</si>
  <si>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</si>
  <si>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</si>
  <si>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</si>
  <si>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神奈川県葉山町</t>
  </si>
  <si>
    <t>神奈川県寒川町</t>
  </si>
  <si>
    <t>神奈川県大磯町</t>
  </si>
  <si>
    <t>神奈川県二宮町</t>
  </si>
  <si>
    <t>神奈川県中井町</t>
  </si>
  <si>
    <t>神奈川県大井町</t>
  </si>
  <si>
    <t>神奈川県松田町</t>
  </si>
  <si>
    <t>神奈川県山北町</t>
  </si>
  <si>
    <t>神奈川県開成町</t>
  </si>
  <si>
    <t>神奈川県箱根町</t>
  </si>
  <si>
    <t>神奈川県真鶴町</t>
  </si>
  <si>
    <t>神奈川県湯河原町</t>
  </si>
  <si>
    <t>神奈川県愛川町</t>
  </si>
  <si>
    <t>神奈川県清川村</t>
  </si>
  <si>
    <t>新潟県新潟市</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</si>
  <si>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</si>
  <si>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</si>
  <si>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</si>
  <si>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</si>
  <si>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</si>
  <si>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</si>
  <si>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</si>
  <si>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</si>
  <si>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</si>
  <si>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</si>
  <si>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</si>
  <si>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</si>
  <si>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</si>
  <si>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</si>
  <si>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</si>
  <si>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</si>
  <si>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</si>
  <si>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</si>
  <si>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</si>
  <si>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新潟県聖籠町</t>
  </si>
  <si>
    <t>新潟県弥彦村</t>
  </si>
  <si>
    <t>新潟県田上町</t>
  </si>
  <si>
    <t>新潟県阿賀町</t>
  </si>
  <si>
    <t>新潟県出雲崎町</t>
  </si>
  <si>
    <t>新潟県湯沢町</t>
  </si>
  <si>
    <t>新潟県津南町</t>
  </si>
  <si>
    <t>新潟県刈羽村</t>
  </si>
  <si>
    <t>新潟県関川村</t>
  </si>
  <si>
    <t>新潟県粟島浦村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</si>
  <si>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</si>
  <si>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</si>
  <si>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</si>
  <si>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</si>
  <si>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</si>
  <si>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</si>
  <si>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</si>
  <si>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</si>
  <si>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</si>
  <si>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</si>
  <si>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富山県舟橋村</t>
  </si>
  <si>
    <t>富山県上市町</t>
  </si>
  <si>
    <t>富山県立山町</t>
  </si>
  <si>
    <t>富山県入善町</t>
  </si>
  <si>
    <t>富山県朝日町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</si>
  <si>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</si>
  <si>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</si>
  <si>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</si>
  <si>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</si>
  <si>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</si>
  <si>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</si>
  <si>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</si>
  <si>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</si>
  <si>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</si>
  <si>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</si>
  <si>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</si>
  <si>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石川県川北町</t>
  </si>
  <si>
    <t>石川県津幡町</t>
  </si>
  <si>
    <t>石川県内灘町</t>
  </si>
  <si>
    <t>石川県志賀町</t>
  </si>
  <si>
    <t>石川県宝達志水町</t>
  </si>
  <si>
    <t>石川県中能登町</t>
  </si>
  <si>
    <t>石川県穴水町</t>
  </si>
  <si>
    <t>石川県能登町</t>
  </si>
  <si>
    <t>福井県福井市</t>
  </si>
  <si>
    <t>福井県敦賀市</t>
  </si>
  <si>
    <t>福井県小浜市</t>
  </si>
  <si>
    <t>福井県大野市</t>
  </si>
  <si>
    <t>福井県勝山市</t>
  </si>
  <si>
    <t>福井県鯖江市</t>
  </si>
  <si>
    <t>福井県あわら市</t>
  </si>
  <si>
    <t>福井県越前市</t>
  </si>
  <si>
    <t>福井県坂井市</t>
  </si>
  <si>
    <t>福井県永平寺町</t>
  </si>
  <si>
    <t>福井県池田町</t>
  </si>
  <si>
    <t>福井県南越前町</t>
  </si>
  <si>
    <t>福井県越前町</t>
  </si>
  <si>
    <t>福井県美浜町</t>
  </si>
  <si>
    <t>福井県高浜町</t>
  </si>
  <si>
    <t>福井県おおい町</t>
  </si>
  <si>
    <t>福井県若狭町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</si>
  <si>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</si>
  <si>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</si>
  <si>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</si>
  <si>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</si>
  <si>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</si>
  <si>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</si>
  <si>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</si>
  <si>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</si>
  <si>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</si>
  <si>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</si>
  <si>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</si>
  <si>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</si>
  <si>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</si>
  <si>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山梨県市川三郷町</t>
  </si>
  <si>
    <t>山梨県早川町</t>
  </si>
  <si>
    <t>山梨県身延町</t>
  </si>
  <si>
    <t>山梨県南部町</t>
  </si>
  <si>
    <t>山梨県富士川町</t>
  </si>
  <si>
    <t>山梨県昭和町</t>
  </si>
  <si>
    <t>山梨県道志村</t>
  </si>
  <si>
    <t>山梨県西桂町</t>
  </si>
  <si>
    <t>山梨県忍野村</t>
  </si>
  <si>
    <t>山梨県山中湖村</t>
  </si>
  <si>
    <t>山梨県鳴沢村</t>
  </si>
  <si>
    <t>山梨県富士河口湖町</t>
  </si>
  <si>
    <t>山梨県小菅村</t>
  </si>
  <si>
    <t>山梨県丹波山村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</si>
  <si>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</si>
  <si>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</si>
  <si>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</si>
  <si>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</si>
  <si>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</si>
  <si>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</si>
  <si>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</si>
  <si>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</si>
  <si>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</si>
  <si>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</si>
  <si>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</si>
  <si>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</si>
  <si>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</si>
  <si>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</si>
  <si>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</si>
  <si>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</si>
  <si>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</si>
  <si>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</si>
  <si>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</si>
  <si>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長野県小海町</t>
  </si>
  <si>
    <t>長野県川上村</t>
  </si>
  <si>
    <t>長野県南牧村</t>
  </si>
  <si>
    <t>長野県南相木村</t>
  </si>
  <si>
    <t>長野県北相木村</t>
  </si>
  <si>
    <t>長野県佐久穂町</t>
  </si>
  <si>
    <t>長野県軽井沢町</t>
  </si>
  <si>
    <t>長野県御代田町</t>
  </si>
  <si>
    <t>長野県立科町</t>
  </si>
  <si>
    <t>長野県青木村</t>
  </si>
  <si>
    <t>長野県長和町</t>
  </si>
  <si>
    <t>長野県下諏訪町</t>
  </si>
  <si>
    <t>長野県富士見町</t>
  </si>
  <si>
    <t>長野県原村</t>
  </si>
  <si>
    <t>長野県辰野町</t>
  </si>
  <si>
    <t>長野県箕輪町</t>
  </si>
  <si>
    <t>長野県飯島町</t>
  </si>
  <si>
    <t>長野県南箕輪村</t>
  </si>
  <si>
    <t>長野県中川村</t>
  </si>
  <si>
    <t>長野県宮田村</t>
  </si>
  <si>
    <t>長野県松川町</t>
  </si>
  <si>
    <t>長野県高森町</t>
  </si>
  <si>
    <t>長野県阿南町</t>
  </si>
  <si>
    <t>長野県阿智村</t>
  </si>
  <si>
    <t>長野県平谷村</t>
  </si>
  <si>
    <t>長野県根羽村</t>
  </si>
  <si>
    <t>長野県下條村</t>
  </si>
  <si>
    <t>長野県売木村</t>
  </si>
  <si>
    <t>長野県天龍村</t>
  </si>
  <si>
    <t>長野県泰阜村</t>
  </si>
  <si>
    <t>長野県喬木村</t>
  </si>
  <si>
    <t>長野県豊丘村</t>
  </si>
  <si>
    <t>長野県大鹿村</t>
  </si>
  <si>
    <t>長野県上松町</t>
  </si>
  <si>
    <t>長野県南木曽町</t>
  </si>
  <si>
    <t>長野県木祖村</t>
  </si>
  <si>
    <t>長野県王滝村</t>
  </si>
  <si>
    <t>長野県大桑村</t>
  </si>
  <si>
    <t>長野県木曽町</t>
  </si>
  <si>
    <t>長野県麻績村</t>
  </si>
  <si>
    <t>長野県生坂村</t>
  </si>
  <si>
    <t>長野県山形村</t>
  </si>
  <si>
    <t>長野県朝日村</t>
  </si>
  <si>
    <t>長野県筑北村</t>
  </si>
  <si>
    <t>長野県池田町</t>
  </si>
  <si>
    <t>長野県松川村</t>
  </si>
  <si>
    <t>長野県白馬村</t>
  </si>
  <si>
    <t>長野県小谷村</t>
  </si>
  <si>
    <t>長野県坂城町</t>
  </si>
  <si>
    <t>長野県小布施町</t>
  </si>
  <si>
    <t>長野県高山村</t>
  </si>
  <si>
    <t>長野県山ノ内町</t>
  </si>
  <si>
    <t>長野県木島平村</t>
  </si>
  <si>
    <t>長野県野沢温泉村</t>
  </si>
  <si>
    <t>長野県信濃町</t>
  </si>
  <si>
    <t>長野県小川村</t>
  </si>
  <si>
    <t>長野県飯綱町</t>
  </si>
  <si>
    <t>長野県栄村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</si>
  <si>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</si>
  <si>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</si>
  <si>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</si>
  <si>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</si>
  <si>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</si>
  <si>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</si>
  <si>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</si>
  <si>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</si>
  <si>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</si>
  <si>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</si>
  <si>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</si>
  <si>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</si>
  <si>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</si>
  <si>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</si>
  <si>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</si>
  <si>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</si>
  <si>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</si>
  <si>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</si>
  <si>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</si>
  <si>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</si>
  <si>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</si>
  <si>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岐阜県岐南町</t>
  </si>
  <si>
    <t>岐阜県笠松町</t>
  </si>
  <si>
    <t>岐阜県養老町</t>
  </si>
  <si>
    <t>岐阜県垂井町</t>
  </si>
  <si>
    <t>岐阜県関ケ原町</t>
  </si>
  <si>
    <t>岐阜県神戸町</t>
  </si>
  <si>
    <t>岐阜県輪之内町</t>
  </si>
  <si>
    <t>岐阜県安八町</t>
  </si>
  <si>
    <t>岐阜県揖斐川町</t>
  </si>
  <si>
    <t>岐阜県大野町</t>
  </si>
  <si>
    <t>岐阜県池田町</t>
  </si>
  <si>
    <t>岐阜県北方町</t>
  </si>
  <si>
    <t>岐阜県坂祝町</t>
  </si>
  <si>
    <t>岐阜県富加町</t>
  </si>
  <si>
    <t>岐阜県川辺町</t>
  </si>
  <si>
    <t>岐阜県七宗町</t>
  </si>
  <si>
    <t>岐阜県八百津町</t>
  </si>
  <si>
    <t>岐阜県白川町</t>
  </si>
  <si>
    <t>岐阜県東白川村</t>
  </si>
  <si>
    <t>岐阜県御嵩町</t>
  </si>
  <si>
    <t>岐阜県白川村</t>
  </si>
  <si>
    <t>静岡県静岡市</t>
  </si>
  <si>
    <t>静岡県浜松市</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</si>
  <si>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</si>
  <si>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</si>
  <si>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</si>
  <si>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</si>
  <si>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</si>
  <si>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</si>
  <si>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</si>
  <si>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</si>
  <si>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</si>
  <si>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</si>
  <si>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</si>
  <si>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</si>
  <si>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</si>
  <si>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</si>
  <si>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</si>
  <si>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</si>
  <si>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</si>
  <si>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</si>
  <si>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</si>
  <si>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</si>
  <si>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</si>
  <si>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静岡県東伊豆町</t>
  </si>
  <si>
    <t>静岡県河津町</t>
  </si>
  <si>
    <t>静岡県南伊豆町</t>
  </si>
  <si>
    <t>静岡県松崎町</t>
  </si>
  <si>
    <t>静岡県西伊豆町</t>
  </si>
  <si>
    <t>静岡県函南町</t>
  </si>
  <si>
    <t>静岡県清水町</t>
  </si>
  <si>
    <t>静岡県長泉町</t>
  </si>
  <si>
    <t>静岡県小山町</t>
  </si>
  <si>
    <t>静岡県吉田町</t>
  </si>
  <si>
    <t>静岡県川根本町</t>
  </si>
  <si>
    <t>静岡県森町</t>
  </si>
  <si>
    <t>愛知県名古屋市</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</si>
  <si>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</si>
  <si>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</si>
  <si>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</si>
  <si>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</si>
  <si>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</si>
  <si>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</si>
  <si>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</si>
  <si>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</si>
  <si>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</si>
  <si>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</si>
  <si>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</si>
  <si>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</si>
  <si>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</si>
  <si>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</si>
  <si>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</si>
  <si>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</si>
  <si>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</si>
  <si>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</si>
  <si>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</si>
  <si>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</si>
  <si>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</si>
  <si>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</si>
  <si>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</si>
  <si>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</si>
  <si>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</si>
  <si>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</si>
  <si>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</si>
  <si>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</si>
  <si>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</si>
  <si>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</si>
  <si>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</si>
  <si>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</si>
  <si>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</si>
  <si>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</si>
  <si>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</si>
  <si>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</si>
  <si>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</si>
  <si>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愛知県東郷町</t>
  </si>
  <si>
    <t>愛知県豊山町</t>
  </si>
  <si>
    <t>愛知県大口町</t>
  </si>
  <si>
    <t>愛知県扶桑町</t>
  </si>
  <si>
    <t>愛知県大治町</t>
  </si>
  <si>
    <t>愛知県蟹江町</t>
  </si>
  <si>
    <t>愛知県飛島村</t>
  </si>
  <si>
    <t>愛知県阿久比町</t>
  </si>
  <si>
    <t>愛知県東浦町</t>
  </si>
  <si>
    <t>愛知県南知多町</t>
  </si>
  <si>
    <t>愛知県美浜町</t>
  </si>
  <si>
    <t>愛知県武豊町</t>
  </si>
  <si>
    <t>愛知県幸田町</t>
  </si>
  <si>
    <t>愛知県設楽町</t>
  </si>
  <si>
    <t>愛知県東栄町</t>
  </si>
  <si>
    <t>愛知県豊根村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</si>
  <si>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</si>
  <si>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</si>
  <si>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</si>
  <si>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</si>
  <si>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</si>
  <si>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</si>
  <si>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</si>
  <si>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</si>
  <si>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</si>
  <si>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</si>
  <si>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</si>
  <si>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</si>
  <si>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</si>
  <si>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</si>
  <si>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三重県木曽岬町</t>
  </si>
  <si>
    <t>三重県東員町</t>
  </si>
  <si>
    <t>三重県菰野町</t>
  </si>
  <si>
    <t>三重県朝日町</t>
  </si>
  <si>
    <t>三重県川越町</t>
  </si>
  <si>
    <t>三重県多気町</t>
  </si>
  <si>
    <t>三重県明和町</t>
  </si>
  <si>
    <t>三重県大台町</t>
  </si>
  <si>
    <t>三重県玉城町</t>
  </si>
  <si>
    <t>三重県度会町</t>
  </si>
  <si>
    <t>三重県大紀町</t>
  </si>
  <si>
    <t>三重県南伊勢町</t>
  </si>
  <si>
    <t>三重県紀北町</t>
  </si>
  <si>
    <t>三重県御浜町</t>
  </si>
  <si>
    <t>三重県紀宝町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</si>
  <si>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</si>
  <si>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</si>
  <si>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</si>
  <si>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</si>
  <si>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</si>
  <si>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</si>
  <si>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</si>
  <si>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</si>
  <si>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</si>
  <si>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</si>
  <si>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</si>
  <si>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</si>
  <si>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</si>
  <si>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滋賀県日野町</t>
  </si>
  <si>
    <t>滋賀県竜王町</t>
  </si>
  <si>
    <t>滋賀県愛荘町</t>
  </si>
  <si>
    <t>滋賀県豊郷町</t>
  </si>
  <si>
    <t>滋賀県甲良町</t>
  </si>
  <si>
    <t>滋賀県多賀町</t>
  </si>
  <si>
    <t>京都府京都市</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</si>
  <si>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</si>
  <si>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</si>
  <si>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</si>
  <si>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</si>
  <si>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</si>
  <si>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</si>
  <si>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</si>
  <si>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</si>
  <si>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</si>
  <si>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</si>
  <si>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</si>
  <si>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</si>
  <si>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</si>
  <si>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</si>
  <si>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京都府大山崎町</t>
  </si>
  <si>
    <t>京都府久御山町</t>
  </si>
  <si>
    <t>京都府井手町</t>
  </si>
  <si>
    <t>京都府宇治田原町</t>
  </si>
  <si>
    <t>京都府笠置町</t>
  </si>
  <si>
    <t>京都府和束町</t>
  </si>
  <si>
    <t>京都府精華町</t>
  </si>
  <si>
    <t>京都府南山城村</t>
  </si>
  <si>
    <t>京都府京丹波町</t>
  </si>
  <si>
    <t>京都府伊根町</t>
  </si>
  <si>
    <t>京都府与謝野町</t>
  </si>
  <si>
    <t>大阪府大阪市</t>
  </si>
  <si>
    <t>大阪府堺市</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</si>
  <si>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</si>
  <si>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</si>
  <si>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</si>
  <si>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</si>
  <si>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</si>
  <si>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</si>
  <si>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</si>
  <si>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</si>
  <si>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</si>
  <si>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</si>
  <si>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</si>
  <si>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</si>
  <si>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</si>
  <si>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</si>
  <si>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</si>
  <si>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</si>
  <si>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</si>
  <si>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</si>
  <si>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</si>
  <si>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</si>
  <si>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</si>
  <si>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</si>
  <si>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</si>
  <si>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</si>
  <si>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</si>
  <si>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</si>
  <si>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</si>
  <si>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</si>
  <si>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</si>
  <si>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</si>
  <si>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</si>
  <si>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大阪府島本町</t>
  </si>
  <si>
    <t>大阪府豊能町</t>
  </si>
  <si>
    <t>大阪府能勢町</t>
  </si>
  <si>
    <t>大阪府忠岡町</t>
  </si>
  <si>
    <t>大阪府熊取町</t>
  </si>
  <si>
    <t>大阪府田尻町</t>
  </si>
  <si>
    <t>大阪府岬町</t>
  </si>
  <si>
    <t>大阪府太子町</t>
  </si>
  <si>
    <t>大阪府河南町</t>
  </si>
  <si>
    <t>大阪府千早赤阪村</t>
  </si>
  <si>
    <t>兵庫県神戸市</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</si>
  <si>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</si>
  <si>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</si>
  <si>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</si>
  <si>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</si>
  <si>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</si>
  <si>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</si>
  <si>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</si>
  <si>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</si>
  <si>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</si>
  <si>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</si>
  <si>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</si>
  <si>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</si>
  <si>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</si>
  <si>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</si>
  <si>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</si>
  <si>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</si>
  <si>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</si>
  <si>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</si>
  <si>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</si>
  <si>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</si>
  <si>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</si>
  <si>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</si>
  <si>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</si>
  <si>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</si>
  <si>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</si>
  <si>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</si>
  <si>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</si>
  <si>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</si>
  <si>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兵庫県猪名川町</t>
  </si>
  <si>
    <t>兵庫県多可町</t>
  </si>
  <si>
    <t>兵庫県稲美町</t>
  </si>
  <si>
    <t>兵庫県播磨町</t>
  </si>
  <si>
    <t>兵庫県市川町</t>
  </si>
  <si>
    <t>兵庫県福崎町</t>
  </si>
  <si>
    <t>兵庫県神河町</t>
  </si>
  <si>
    <t>兵庫県太子町</t>
  </si>
  <si>
    <t>兵庫県上郡町</t>
  </si>
  <si>
    <t>兵庫県佐用町</t>
  </si>
  <si>
    <t>兵庫県香美町</t>
  </si>
  <si>
    <t>兵庫県新温泉町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</si>
  <si>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</si>
  <si>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</si>
  <si>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</si>
  <si>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</si>
  <si>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</si>
  <si>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</si>
  <si>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</si>
  <si>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</si>
  <si>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</si>
  <si>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</si>
  <si>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</si>
  <si>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</si>
  <si>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奈良県山添村</t>
  </si>
  <si>
    <t>奈良県平群町</t>
  </si>
  <si>
    <t>奈良県三郷町</t>
  </si>
  <si>
    <t>奈良県斑鳩町</t>
  </si>
  <si>
    <t>奈良県安堵町</t>
  </si>
  <si>
    <t>奈良県川西町</t>
  </si>
  <si>
    <t>奈良県三宅町</t>
  </si>
  <si>
    <t>奈良県田原本町</t>
  </si>
  <si>
    <t>奈良県曽爾村</t>
  </si>
  <si>
    <t>奈良県御杖村</t>
  </si>
  <si>
    <t>奈良県高取町</t>
  </si>
  <si>
    <t>奈良県明日香村</t>
  </si>
  <si>
    <t>奈良県上牧町</t>
  </si>
  <si>
    <t>奈良県王寺町</t>
  </si>
  <si>
    <t>奈良県広陵町</t>
  </si>
  <si>
    <t>奈良県河合町</t>
  </si>
  <si>
    <t>奈良県吉野町</t>
  </si>
  <si>
    <t>奈良県大淀町</t>
  </si>
  <si>
    <t>奈良県下市町</t>
  </si>
  <si>
    <t>奈良県黒滝村</t>
  </si>
  <si>
    <t>奈良県天川村</t>
  </si>
  <si>
    <t>奈良県野迫川村</t>
  </si>
  <si>
    <t>奈良県十津川村</t>
  </si>
  <si>
    <t>奈良県下北山村</t>
  </si>
  <si>
    <t>奈良県上北山村</t>
  </si>
  <si>
    <t>奈良県川上村</t>
  </si>
  <si>
    <t>奈良県東吉野村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</si>
  <si>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</si>
  <si>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</si>
  <si>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</si>
  <si>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</si>
  <si>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</si>
  <si>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</si>
  <si>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</si>
  <si>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</si>
  <si>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</si>
  <si>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和歌山県紀美野町</t>
  </si>
  <si>
    <t>和歌山県かつらぎ町</t>
  </si>
  <si>
    <t>和歌山県九度山町</t>
  </si>
  <si>
    <t>和歌山県高野町</t>
  </si>
  <si>
    <t>和歌山県湯浅町</t>
  </si>
  <si>
    <t>和歌山県広川町</t>
  </si>
  <si>
    <t>和歌山県有田川町</t>
  </si>
  <si>
    <t>和歌山県美浜町</t>
  </si>
  <si>
    <t>和歌山県日高町</t>
  </si>
  <si>
    <t>和歌山県由良町</t>
  </si>
  <si>
    <t>和歌山県印南町</t>
  </si>
  <si>
    <t>和歌山県みなべ町</t>
  </si>
  <si>
    <t>和歌山県日高川町</t>
  </si>
  <si>
    <t>和歌山県白浜町</t>
  </si>
  <si>
    <t>和歌山県上富田町</t>
  </si>
  <si>
    <t>和歌山県すさみ町</t>
  </si>
  <si>
    <t>和歌山県那智勝浦町</t>
  </si>
  <si>
    <t>和歌山県太地町</t>
  </si>
  <si>
    <t>和歌山県古座川町</t>
  </si>
  <si>
    <t>和歌山県北山村</t>
  </si>
  <si>
    <t>和歌山県串本町</t>
  </si>
  <si>
    <t>鳥取県鳥取市</t>
  </si>
  <si>
    <t>鳥取県米子市</t>
  </si>
  <si>
    <t>鳥取県倉吉市</t>
  </si>
  <si>
    <t>鳥取県境港市</t>
  </si>
  <si>
    <t>鳥取県岩美町</t>
  </si>
  <si>
    <t>鳥取県若桜町</t>
  </si>
  <si>
    <t>鳥取県智頭町</t>
  </si>
  <si>
    <t>鳥取県八頭町</t>
  </si>
  <si>
    <t>鳥取県三朝町</t>
  </si>
  <si>
    <t>鳥取県湯梨浜町</t>
  </si>
  <si>
    <t>鳥取県琴浦町</t>
  </si>
  <si>
    <t>鳥取県北栄町</t>
  </si>
  <si>
    <t>鳥取県日吉津村</t>
  </si>
  <si>
    <t>鳥取県大山町</t>
  </si>
  <si>
    <t>鳥取県南部町</t>
  </si>
  <si>
    <t>鳥取県伯耆町</t>
  </si>
  <si>
    <t>鳥取県日南町</t>
  </si>
  <si>
    <t>鳥取県日野町</t>
  </si>
  <si>
    <t>鳥取県江府町</t>
  </si>
  <si>
    <t>島根県松江市</t>
  </si>
  <si>
    <t>島根県浜田市</t>
  </si>
  <si>
    <t>島根県出雲市</t>
  </si>
  <si>
    <t>島根県益田市</t>
  </si>
  <si>
    <t>島根県大田市</t>
  </si>
  <si>
    <t>島根県安来市</t>
  </si>
  <si>
    <t>島根県江津市</t>
  </si>
  <si>
    <t>島根県雲南市</t>
  </si>
  <si>
    <t>島根県奥出雲町</t>
  </si>
  <si>
    <t>島根県飯南町</t>
  </si>
  <si>
    <t>島根県川本町</t>
  </si>
  <si>
    <t>島根県美郷町</t>
  </si>
  <si>
    <t>島根県邑南町</t>
  </si>
  <si>
    <t>島根県津和野町</t>
  </si>
  <si>
    <t>島根県吉賀町</t>
  </si>
  <si>
    <t>島根県海士町</t>
  </si>
  <si>
    <t>島根県西ノ島町</t>
  </si>
  <si>
    <t>島根県知夫村</t>
  </si>
  <si>
    <t>島根県隠岐の島町</t>
  </si>
  <si>
    <t>岡山県岡山市</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</si>
  <si>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</si>
  <si>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</si>
  <si>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</si>
  <si>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</si>
  <si>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</si>
  <si>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</si>
  <si>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</si>
  <si>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</si>
  <si>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</si>
  <si>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</si>
  <si>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</si>
  <si>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</si>
  <si>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</si>
  <si>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</si>
  <si>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岡山県和気町</t>
  </si>
  <si>
    <t>岡山県早島町</t>
  </si>
  <si>
    <t>岡山県里庄町</t>
  </si>
  <si>
    <t>岡山県矢掛町</t>
  </si>
  <si>
    <t>岡山県新庄村</t>
  </si>
  <si>
    <t>岡山県鏡野町</t>
  </si>
  <si>
    <t>岡山県勝央町</t>
  </si>
  <si>
    <t>岡山県奈義町</t>
  </si>
  <si>
    <t>岡山県西粟倉村</t>
  </si>
  <si>
    <t>岡山県久米南町</t>
  </si>
  <si>
    <t>岡山県美咲町</t>
  </si>
  <si>
    <t>岡山県吉備中央町</t>
  </si>
  <si>
    <t>広島県広島市</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</si>
  <si>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</si>
  <si>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</si>
  <si>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</si>
  <si>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</si>
  <si>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</si>
  <si>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</si>
  <si>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</si>
  <si>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</si>
  <si>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</si>
  <si>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</si>
  <si>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</si>
  <si>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</si>
  <si>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</si>
  <si>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広島県府中町</t>
  </si>
  <si>
    <t>広島県海田町</t>
  </si>
  <si>
    <t>広島県熊野町</t>
  </si>
  <si>
    <t>広島県坂町</t>
  </si>
  <si>
    <t>広島県安芸太田町</t>
  </si>
  <si>
    <t>広島県北広島町</t>
  </si>
  <si>
    <t>広島県大崎上島町</t>
  </si>
  <si>
    <t>広島県世羅町</t>
  </si>
  <si>
    <t>広島県神石高原町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</si>
  <si>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</si>
  <si>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</si>
  <si>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</si>
  <si>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</si>
  <si>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</si>
  <si>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</si>
  <si>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</si>
  <si>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</si>
  <si>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</si>
  <si>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</si>
  <si>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</si>
  <si>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</si>
  <si>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</si>
  <si>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山口県周防大島町</t>
  </si>
  <si>
    <t>山口県和木町</t>
  </si>
  <si>
    <t>山口県上関町</t>
  </si>
  <si>
    <t>山口県田布施町</t>
  </si>
  <si>
    <t>山口県平生町</t>
  </si>
  <si>
    <t>山口県阿武町</t>
  </si>
  <si>
    <t>徳島県徳島市</t>
  </si>
  <si>
    <t>徳島県鳴門市</t>
  </si>
  <si>
    <t>徳島県小松島市</t>
  </si>
  <si>
    <t>徳島県阿南市</t>
  </si>
  <si>
    <t>徳島県吉野川市</t>
  </si>
  <si>
    <t>徳島県阿波市</t>
  </si>
  <si>
    <t>徳島県美馬市</t>
  </si>
  <si>
    <t>徳島県三好市</t>
  </si>
  <si>
    <t>徳島県勝浦町</t>
  </si>
  <si>
    <t>徳島県上勝町</t>
  </si>
  <si>
    <t>徳島県佐那河内村</t>
  </si>
  <si>
    <t>徳島県石井町</t>
  </si>
  <si>
    <t>徳島県神山町</t>
  </si>
  <si>
    <t>徳島県那賀町</t>
  </si>
  <si>
    <t>徳島県牟岐町</t>
  </si>
  <si>
    <t>徳島県美波町</t>
  </si>
  <si>
    <t>徳島県海陽町</t>
  </si>
  <si>
    <t>徳島県松茂町</t>
  </si>
  <si>
    <t>徳島県北島町</t>
  </si>
  <si>
    <t>徳島県藍住町</t>
  </si>
  <si>
    <t>徳島県板野町</t>
  </si>
  <si>
    <t>徳島県上板町</t>
  </si>
  <si>
    <t>徳島県つるぎ町</t>
  </si>
  <si>
    <t>徳島県東みよし町</t>
  </si>
  <si>
    <t>香川県高松市</t>
  </si>
  <si>
    <t>香川県丸亀市</t>
  </si>
  <si>
    <t>香川県坂出市</t>
  </si>
  <si>
    <t>香川県善通寺市</t>
  </si>
  <si>
    <t>香川県観音寺市</t>
  </si>
  <si>
    <t>香川県さぬき市</t>
  </si>
  <si>
    <t>香川県東かがわ市</t>
  </si>
  <si>
    <t>香川県三豊市</t>
  </si>
  <si>
    <t>香川県土庄町</t>
  </si>
  <si>
    <t>香川県小豆島町</t>
  </si>
  <si>
    <t>香川県三木町</t>
  </si>
  <si>
    <t>香川県直島町</t>
  </si>
  <si>
    <t>香川県宇多津町</t>
  </si>
  <si>
    <t>香川県綾川町</t>
  </si>
  <si>
    <t>香川県琴平町</t>
  </si>
  <si>
    <t>香川県多度津町</t>
  </si>
  <si>
    <t>香川県まんのう町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</si>
  <si>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</si>
  <si>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</si>
  <si>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</si>
  <si>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</si>
  <si>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</si>
  <si>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</si>
  <si>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</si>
  <si>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</si>
  <si>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</si>
  <si>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</si>
  <si>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</si>
  <si>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愛媛県上島町</t>
  </si>
  <si>
    <t>愛媛県久万高原町</t>
  </si>
  <si>
    <t>愛媛県松前町</t>
  </si>
  <si>
    <t>愛媛県砥部町</t>
  </si>
  <si>
    <t>愛媛県内子町</t>
  </si>
  <si>
    <t>愛媛県伊方町</t>
  </si>
  <si>
    <t>愛媛県松野町</t>
  </si>
  <si>
    <t>愛媛県鬼北町</t>
  </si>
  <si>
    <t>愛媛県愛南町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</si>
  <si>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</si>
  <si>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</si>
  <si>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</si>
  <si>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</si>
  <si>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</si>
  <si>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</si>
  <si>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</si>
  <si>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</si>
  <si>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</si>
  <si>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</si>
  <si>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</si>
  <si>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高知県東洋町</t>
  </si>
  <si>
    <t>高知県奈半利町</t>
  </si>
  <si>
    <t>高知県田野町</t>
  </si>
  <si>
    <t>高知県安田町</t>
  </si>
  <si>
    <t>高知県北川村</t>
  </si>
  <si>
    <t>高知県馬路村</t>
  </si>
  <si>
    <t>高知県芸西村</t>
  </si>
  <si>
    <t>高知県本山町</t>
  </si>
  <si>
    <t>高知県大豊町</t>
  </si>
  <si>
    <t>高知県土佐町</t>
  </si>
  <si>
    <t>高知県大川村</t>
  </si>
  <si>
    <t>高知県いの町</t>
  </si>
  <si>
    <t>高知県仁淀川町</t>
  </si>
  <si>
    <t>高知県中土佐町</t>
  </si>
  <si>
    <t>高知県佐川町</t>
  </si>
  <si>
    <t>高知県越知町</t>
  </si>
  <si>
    <t>高知県梼原町</t>
  </si>
  <si>
    <t>高知県日高村</t>
  </si>
  <si>
    <t>高知県津野町</t>
  </si>
  <si>
    <t>高知県四万十町</t>
  </si>
  <si>
    <t>高知県大月町</t>
  </si>
  <si>
    <t>高知県三原村</t>
  </si>
  <si>
    <t>高知県黒潮町</t>
  </si>
  <si>
    <t>福岡県北九州市</t>
  </si>
  <si>
    <t>福岡県福岡市</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</si>
  <si>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</si>
  <si>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</si>
  <si>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</si>
  <si>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</si>
  <si>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</si>
  <si>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</si>
  <si>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</si>
  <si>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</si>
  <si>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</si>
  <si>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</si>
  <si>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</si>
  <si>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</si>
  <si>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</si>
  <si>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</si>
  <si>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</si>
  <si>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</si>
  <si>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</si>
  <si>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</si>
  <si>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</si>
  <si>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</si>
  <si>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</si>
  <si>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</si>
  <si>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</si>
  <si>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</si>
  <si>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</si>
  <si>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</si>
  <si>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</si>
  <si>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福岡県宇美町</t>
  </si>
  <si>
    <t>福岡県篠栗町</t>
  </si>
  <si>
    <t>福岡県志免町</t>
  </si>
  <si>
    <t>福岡県須恵町</t>
  </si>
  <si>
    <t>福岡県新宮町</t>
  </si>
  <si>
    <t>福岡県久山町</t>
  </si>
  <si>
    <t>福岡県粕屋町</t>
  </si>
  <si>
    <t>福岡県芦屋町</t>
  </si>
  <si>
    <t>福岡県水巻町</t>
  </si>
  <si>
    <t>福岡県岡垣町</t>
  </si>
  <si>
    <t>福岡県遠賀町</t>
  </si>
  <si>
    <t>福岡県小竹町</t>
  </si>
  <si>
    <t>福岡県鞍手町</t>
  </si>
  <si>
    <t>福岡県桂川町</t>
  </si>
  <si>
    <t>福岡県筑前町</t>
  </si>
  <si>
    <t>福岡県東峰村</t>
  </si>
  <si>
    <t>福岡県大刀洗町</t>
  </si>
  <si>
    <t>福岡県大木町</t>
  </si>
  <si>
    <t>福岡県広川町</t>
  </si>
  <si>
    <t>福岡県香春町</t>
  </si>
  <si>
    <t>福岡県添田町</t>
  </si>
  <si>
    <t>福岡県糸田町</t>
  </si>
  <si>
    <t>福岡県川崎町</t>
  </si>
  <si>
    <t>福岡県大任町</t>
  </si>
  <si>
    <t>福岡県赤村</t>
  </si>
  <si>
    <t>福岡県福智町</t>
  </si>
  <si>
    <t>福岡県苅田町</t>
  </si>
  <si>
    <t>福岡県みやこ町</t>
  </si>
  <si>
    <t>福岡県吉富町</t>
  </si>
  <si>
    <t>福岡県上毛町</t>
  </si>
  <si>
    <t>福岡県築上町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</si>
  <si>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</si>
  <si>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</si>
  <si>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</si>
  <si>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</si>
  <si>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</si>
  <si>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</si>
  <si>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</si>
  <si>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</si>
  <si>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</si>
  <si>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</si>
  <si>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佐賀県吉野ヶ里町</t>
  </si>
  <si>
    <t>佐賀県基山町</t>
  </si>
  <si>
    <t>佐賀県上峰町</t>
  </si>
  <si>
    <t>佐賀県みやき町</t>
  </si>
  <si>
    <t>佐賀県玄海町</t>
  </si>
  <si>
    <t>佐賀県有田町</t>
  </si>
  <si>
    <t>佐賀県大町町</t>
  </si>
  <si>
    <t>佐賀県江北町</t>
  </si>
  <si>
    <t>佐賀県白石町</t>
  </si>
  <si>
    <t>佐賀県太良町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</si>
  <si>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</si>
  <si>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</si>
  <si>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</si>
  <si>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</si>
  <si>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</si>
  <si>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</si>
  <si>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</si>
  <si>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</si>
  <si>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</si>
  <si>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</si>
  <si>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</si>
  <si>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</si>
  <si>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</si>
  <si>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長崎県長与町</t>
  </si>
  <si>
    <t>長崎県時津町</t>
  </si>
  <si>
    <t>長崎県東彼杵町</t>
  </si>
  <si>
    <t>長崎県川棚町</t>
  </si>
  <si>
    <t>長崎県波佐見町</t>
  </si>
  <si>
    <t>長崎県小値賀町</t>
  </si>
  <si>
    <t>長崎県佐々町</t>
  </si>
  <si>
    <t>長崎県新上五島町</t>
  </si>
  <si>
    <t>熊本県熊本市</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</si>
  <si>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</si>
  <si>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</si>
  <si>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</si>
  <si>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</si>
  <si>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</si>
  <si>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</si>
  <si>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</si>
  <si>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</si>
  <si>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</si>
  <si>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</si>
  <si>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</si>
  <si>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</si>
  <si>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</si>
  <si>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熊本県美里町</t>
  </si>
  <si>
    <t>熊本県玉東町</t>
  </si>
  <si>
    <t>熊本県南関町</t>
  </si>
  <si>
    <t>熊本県長洲町</t>
  </si>
  <si>
    <t>熊本県和水町</t>
  </si>
  <si>
    <t>熊本県大津町</t>
  </si>
  <si>
    <t>熊本県菊陽町</t>
  </si>
  <si>
    <t>熊本県南小国町</t>
  </si>
  <si>
    <t>熊本県小国町</t>
  </si>
  <si>
    <t>熊本県産山村</t>
  </si>
  <si>
    <t>熊本県高森町</t>
  </si>
  <si>
    <t>熊本県西原村</t>
  </si>
  <si>
    <t>熊本県南阿蘇村</t>
  </si>
  <si>
    <t>熊本県御船町</t>
  </si>
  <si>
    <t>熊本県嘉島町</t>
  </si>
  <si>
    <t>熊本県益城町</t>
  </si>
  <si>
    <t>熊本県甲佐町</t>
  </si>
  <si>
    <t>熊本県山都町</t>
  </si>
  <si>
    <t>熊本県氷川町</t>
  </si>
  <si>
    <t>熊本県芦北町</t>
  </si>
  <si>
    <t>熊本県津奈木町</t>
  </si>
  <si>
    <t>熊本県錦町</t>
  </si>
  <si>
    <t>熊本県多良木町</t>
  </si>
  <si>
    <t>熊本県湯前町</t>
  </si>
  <si>
    <t>熊本県水上村</t>
  </si>
  <si>
    <t>熊本県相良村</t>
  </si>
  <si>
    <t>熊本県五木村</t>
  </si>
  <si>
    <t>熊本県山江村</t>
  </si>
  <si>
    <t>熊本県球磨村</t>
  </si>
  <si>
    <t>熊本県あさぎり町</t>
  </si>
  <si>
    <t>熊本県苓北町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</si>
  <si>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</si>
  <si>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</si>
  <si>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</si>
  <si>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</si>
  <si>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</si>
  <si>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</si>
  <si>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</si>
  <si>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</si>
  <si>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</si>
  <si>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</si>
  <si>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</si>
  <si>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</si>
  <si>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</si>
  <si>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</si>
  <si>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大分県姫島村</t>
  </si>
  <si>
    <t>大分県日出町</t>
  </si>
  <si>
    <t>大分県九重町</t>
  </si>
  <si>
    <t>大分県玖珠町</t>
  </si>
  <si>
    <t>宮崎県宮崎市</t>
  </si>
  <si>
    <t>宮崎県都城市</t>
  </si>
  <si>
    <t>宮崎県延岡市</t>
  </si>
  <si>
    <t>宮崎県日南市</t>
  </si>
  <si>
    <t>宮崎県小林市</t>
  </si>
  <si>
    <t>宮崎県日向市</t>
  </si>
  <si>
    <t>宮崎県串間市</t>
  </si>
  <si>
    <t>宮崎県西都市</t>
  </si>
  <si>
    <t>宮崎県えびの市</t>
  </si>
  <si>
    <t>宮崎県三股町</t>
  </si>
  <si>
    <t>宮崎県高原町</t>
  </si>
  <si>
    <t>宮崎県国富町</t>
  </si>
  <si>
    <t>宮崎県綾町</t>
  </si>
  <si>
    <t>宮崎県高鍋町</t>
  </si>
  <si>
    <t>宮崎県新富町</t>
  </si>
  <si>
    <t>宮崎県西米良村</t>
  </si>
  <si>
    <t>宮崎県木城町</t>
  </si>
  <si>
    <t>宮崎県川南町</t>
  </si>
  <si>
    <t>宮崎県都農町</t>
  </si>
  <si>
    <t>宮崎県門川町</t>
  </si>
  <si>
    <t>宮崎県諸塚村</t>
  </si>
  <si>
    <t>宮崎県椎葉村</t>
  </si>
  <si>
    <t>宮崎県美郷町</t>
  </si>
  <si>
    <t>宮崎県高千穂町</t>
  </si>
  <si>
    <t>宮崎県日之影町</t>
  </si>
  <si>
    <t>宮崎県五ヶ瀬町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</si>
  <si>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</si>
  <si>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</si>
  <si>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</si>
  <si>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</si>
  <si>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</si>
  <si>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</si>
  <si>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</si>
  <si>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</si>
  <si>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</si>
  <si>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</si>
  <si>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</si>
  <si>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</si>
  <si>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</si>
  <si>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</si>
  <si>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</si>
  <si>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</si>
  <si>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</si>
  <si>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</si>
  <si>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</si>
  <si>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鹿児島県三島村</t>
  </si>
  <si>
    <t>鹿児島県十島村</t>
  </si>
  <si>
    <t>鹿児島県さつま町</t>
  </si>
  <si>
    <t>鹿児島県長島町</t>
  </si>
  <si>
    <t>鹿児島県湧水町</t>
  </si>
  <si>
    <t>鹿児島県大崎町</t>
  </si>
  <si>
    <t>鹿児島県東串良町</t>
  </si>
  <si>
    <t>鹿児島県錦江町</t>
  </si>
  <si>
    <t>鹿児島県南大隅町</t>
  </si>
  <si>
    <t>鹿児島県肝付町</t>
  </si>
  <si>
    <t>鹿児島県中種子町</t>
  </si>
  <si>
    <t>鹿児島県南種子町</t>
  </si>
  <si>
    <t>鹿児島県屋久島町</t>
  </si>
  <si>
    <t>鹿児島県大和村</t>
  </si>
  <si>
    <t>鹿児島県宇検村</t>
  </si>
  <si>
    <t>鹿児島県瀬戸内町</t>
  </si>
  <si>
    <t>鹿児島県龍郷町</t>
  </si>
  <si>
    <t>鹿児島県喜界町</t>
  </si>
  <si>
    <t>鹿児島県徳之島町</t>
  </si>
  <si>
    <t>鹿児島県天城町</t>
  </si>
  <si>
    <t>鹿児島県伊仙町</t>
  </si>
  <si>
    <t>鹿児島県和泊町</t>
  </si>
  <si>
    <t>鹿児島県知名町</t>
  </si>
  <si>
    <t>鹿児島県与論町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</si>
  <si>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</si>
  <si>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</si>
  <si>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</si>
  <si>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</si>
  <si>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</si>
  <si>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</si>
  <si>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</si>
  <si>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</si>
  <si>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</si>
  <si>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</si>
  <si>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</si>
  <si>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沖縄県国頭村</t>
  </si>
  <si>
    <t>沖縄県大宜味村</t>
  </si>
  <si>
    <t>沖縄県東村</t>
  </si>
  <si>
    <t>沖縄県今帰仁村</t>
  </si>
  <si>
    <t>沖縄県本部町</t>
  </si>
  <si>
    <t>沖縄県恩納村</t>
  </si>
  <si>
    <t>沖縄県宜野座村</t>
  </si>
  <si>
    <t>沖縄県金武町</t>
  </si>
  <si>
    <t>沖縄県伊江村</t>
  </si>
  <si>
    <t>沖縄県読谷村</t>
  </si>
  <si>
    <t>沖縄県嘉手納町</t>
  </si>
  <si>
    <t>沖縄県北谷町</t>
  </si>
  <si>
    <t>沖縄県北中城村</t>
  </si>
  <si>
    <t>沖縄県中城村</t>
  </si>
  <si>
    <t>沖縄県西原町</t>
  </si>
  <si>
    <t>沖縄県与那原町</t>
  </si>
  <si>
    <t>沖縄県南風原町</t>
  </si>
  <si>
    <t>沖縄県渡嘉敷村</t>
  </si>
  <si>
    <t>沖縄県座間味村</t>
  </si>
  <si>
    <t>沖縄県粟国村</t>
  </si>
  <si>
    <t>沖縄県渡名喜村</t>
  </si>
  <si>
    <t>沖縄県南大東村</t>
  </si>
  <si>
    <t>沖縄県北大東村</t>
  </si>
  <si>
    <t>沖縄県伊平屋村</t>
  </si>
  <si>
    <t>沖縄県伊是名村</t>
  </si>
  <si>
    <t>沖縄県久米島町</t>
  </si>
  <si>
    <t>沖縄県八重瀬町</t>
  </si>
  <si>
    <t>沖縄県多良間村</t>
  </si>
  <si>
    <t>沖縄県竹富町</t>
  </si>
  <si>
    <t>沖縄県与那国町</t>
  </si>
  <si>
    <t>2026/4/30  11:01(自治体コード修正まで)</t>
    <rPh sb="17" eb="20">
      <t>ジチタイ</t>
    </rPh>
    <rPh sb="23" eb="25">
      <t>シュウセイ</t>
    </rPh>
    <phoneticPr fontId="19"/>
  </si>
  <si>
    <t>2026/4/30  13:00(区分コード修正まで)</t>
    <rPh sb="17" eb="19">
      <t>クブン</t>
    </rPh>
    <rPh sb="22" eb="24">
      <t>シュウセイ</t>
    </rPh>
    <phoneticPr fontId="19"/>
  </si>
  <si>
    <t>株式会社デジコンキューブ　代表取締役社長
ふじみや株式会社　代表取締役</t>
  </si>
  <si>
    <t>ネットワンシステムズ株式会社　中部事業本部　エキスパート</t>
  </si>
  <si>
    <t>三井物産セキュアディレクション（株）公共事業部
元 東京都総務局行政改革推進部 システム評価担当課長</t>
  </si>
  <si>
    <t>株式会社 プリズム 代表取締役
NPO法人くまもと未来理事長</t>
  </si>
  <si>
    <t>ダブルインフィニティ株式会社　代表取締役
合同会社キラリドリーム　CEO</t>
  </si>
  <si>
    <t>株式会社テレワークマネジメント　代表取締役社長</t>
  </si>
  <si>
    <t>株式会社うるら 代表取締役会長
一般財団法人全国地域情報化推進協会</t>
  </si>
  <si>
    <t>一般社団法人Code for Japan　スタッフ（Govtechチーム）</t>
  </si>
  <si>
    <t>春援株式会社　専務取締役
元飛騨市役所総務部総務課　課長補佐</t>
  </si>
  <si>
    <t>神戸国際大学 副学長・経済学部教授
デジタル庁 オープンデータ伝道師</t>
  </si>
  <si>
    <t>合同会社MAZDA Incredible Lab CEO
教育テック大学院大学　教授</t>
  </si>
  <si>
    <t>元福岡県情報企画監
ＭＭ研究所　代表</t>
  </si>
  <si>
    <t>2026/4/30  15:50(役職修正)</t>
    <rPh sb="17" eb="19">
      <t>ヤクショク</t>
    </rPh>
    <rPh sb="19" eb="21">
      <t>シュウセイ</t>
    </rPh>
    <phoneticPr fontId="19"/>
  </si>
  <si>
    <t>総務省職員の同席</t>
    <phoneticPr fontId="19"/>
  </si>
  <si>
    <t>●●村</t>
  </si>
  <si>
    <t>■■県◆◆市▲▲区</t>
  </si>
  <si>
    <t>総務部総務課DX推進室</t>
  </si>
  <si>
    <t>●●村では、人口減少や高齢化の進行により、住民生活サービスの維持が大きな課題となっており、デジタル技術を活用した業務の合理化が必要となっている。また、職員だけでは限界があることから、地域住民・企業も巻き込んだ取組が必要となると考えている。これを踏まえ昨年デジタル推進室が新設され、デジタルツールの導入や地域住民向けのイベントを実施したものの、職員のデジタル人材不足やノウハウ不足も相まって、抜本的な地域課題解決には至っていない。</t>
  </si>
  <si>
    <t>多くの課題があるが、今年度は高齢者向けサービスにおけるデータ活用に向けた方向性整理、地域社会での合意形成や運営体制構築に関する助言について、実践的・持続的な取組となるよう、事業全体を俯瞰したアドバイスを求める。</t>
  </si>
  <si>
    <t>【A】2027年度に公表予定の●●村DX推進計画への反映および、デジタルツールを活用した作業時間の削減。</t>
  </si>
  <si>
    <t>【B】2027年度９月中の高齢者向けサービスの提供及び、地元企業を巻き込んだサービス運営体制の構築。</t>
  </si>
  <si>
    <t>●●村総務課デジタル推進室</t>
  </si>
  <si>
    <t>交通、難視聴対策</t>
  </si>
  <si>
    <t>OK</t>
  </si>
  <si>
    <t>2026/5/12  報告書(記載例)の数式削除</t>
    <rPh sb="11" eb="14">
      <t>ホウコクショ</t>
    </rPh>
    <rPh sb="15" eb="18">
      <t>キサイレイ</t>
    </rPh>
    <rPh sb="20" eb="22">
      <t>スウシキ</t>
    </rPh>
    <rPh sb="22" eb="24">
      <t>サクジョ</t>
    </rPh>
    <phoneticPr fontId="19"/>
  </si>
  <si>
    <t>2026/5/11  総務省職員の同席　数式追加</t>
    <rPh sb="20" eb="22">
      <t>スウシキ</t>
    </rPh>
    <rPh sb="22" eb="24">
      <t>ツイカ</t>
    </rPh>
    <phoneticPr fontId="19"/>
  </si>
  <si>
    <t>セイカ株式会社　代表取締役　
一般社団法人ウェブ解析士協会　中部支部　支部長</t>
    <phoneticPr fontId="2"/>
  </si>
  <si>
    <t>2026/5/14  14:30(M氏役職修正)</t>
    <rPh sb="18" eb="19">
      <t>シ</t>
    </rPh>
    <rPh sb="19" eb="21">
      <t>ヤクショク</t>
    </rPh>
    <rPh sb="21" eb="23">
      <t>シュウセイ</t>
    </rPh>
    <phoneticPr fontId="19"/>
  </si>
  <si>
    <t>令和８年度地域情報化アドバイザー派遣申請書</t>
  </si>
  <si>
    <t>申請日：</t>
    <rPh sb="0" eb="3">
      <t>シンセイビ</t>
    </rPh>
    <phoneticPr fontId="69"/>
  </si>
  <si>
    <t>令和○年○月○日</t>
    <rPh sb="0" eb="2">
      <t>レイワ</t>
    </rPh>
    <rPh sb="3" eb="4">
      <t>ネン</t>
    </rPh>
    <rPh sb="5" eb="6">
      <t>ガツ</t>
    </rPh>
    <rPh sb="7" eb="8">
      <t>ニチ</t>
    </rPh>
    <phoneticPr fontId="69"/>
  </si>
  <si>
    <t>　地域情報化の推進に当たり、下記のとおり地域情報化アドバイザーの派遣を依頼します。</t>
  </si>
  <si>
    <t>申請前の確認事項</t>
    <rPh sb="0" eb="3">
      <t>シンセイマエ</t>
    </rPh>
    <rPh sb="4" eb="6">
      <t>カクニン</t>
    </rPh>
    <rPh sb="6" eb="8">
      <t>ジコウ</t>
    </rPh>
    <phoneticPr fontId="69"/>
  </si>
  <si>
    <t>以下を確認し、派遣不可の条件に当てはまらない</t>
  </si>
  <si>
    <t>・地域情報化アドバイザー派遣申請マニュアルを確認している。</t>
    <rPh sb="1" eb="6">
      <t>チイキジョウホウカ</t>
    </rPh>
    <rPh sb="12" eb="14">
      <t>ハケン</t>
    </rPh>
    <rPh sb="14" eb="16">
      <t>シンセイ</t>
    </rPh>
    <rPh sb="22" eb="24">
      <t>カクニン</t>
    </rPh>
    <phoneticPr fontId="70"/>
  </si>
  <si>
    <t>・派遣申請者向け説明会(動画)を視聴した。</t>
    <rPh sb="1" eb="6">
      <t>ハケンシンセイシャ</t>
    </rPh>
    <rPh sb="6" eb="7">
      <t>ム</t>
    </rPh>
    <rPh sb="8" eb="11">
      <t>セツメイカイ</t>
    </rPh>
    <rPh sb="12" eb="14">
      <t>ドウガ</t>
    </rPh>
    <rPh sb="16" eb="18">
      <t>シチョウ</t>
    </rPh>
    <phoneticPr fontId="70"/>
  </si>
  <si>
    <t>・今年度、同一事業かつ同一アドバイザーで派遣申請をしていない。</t>
    <rPh sb="1" eb="4">
      <t>コンネンド</t>
    </rPh>
    <rPh sb="5" eb="9">
      <t>ドウイツジギョウ</t>
    </rPh>
    <rPh sb="11" eb="13">
      <t>ドウイツ</t>
    </rPh>
    <rPh sb="20" eb="24">
      <t>ハケンシンセイ</t>
    </rPh>
    <phoneticPr fontId="69"/>
  </si>
  <si>
    <t>・その他派遣不可の事例ではない※マニュアルに記載</t>
    <rPh sb="3" eb="4">
      <t>タ</t>
    </rPh>
    <rPh sb="4" eb="8">
      <t>ハケンフカ</t>
    </rPh>
    <rPh sb="9" eb="11">
      <t>ジレイ</t>
    </rPh>
    <rPh sb="22" eb="24">
      <t>キサイ</t>
    </rPh>
    <phoneticPr fontId="69"/>
  </si>
  <si>
    <t>１．申請団体</t>
    <rPh sb="2" eb="4">
      <t>シンセイ</t>
    </rPh>
    <rPh sb="4" eb="6">
      <t>ダンタイ</t>
    </rPh>
    <phoneticPr fontId="70"/>
  </si>
  <si>
    <t>区分</t>
    <rPh sb="0" eb="2">
      <t>クブン</t>
    </rPh>
    <phoneticPr fontId="69"/>
  </si>
  <si>
    <t>団体名</t>
    <rPh sb="0" eb="3">
      <t>ダンタイメイ</t>
    </rPh>
    <phoneticPr fontId="69"/>
  </si>
  <si>
    <t>●●村</t>
    <rPh sb="2" eb="3">
      <t>ムラ</t>
    </rPh>
    <phoneticPr fontId="69"/>
  </si>
  <si>
    <t>管区（総合通信局等）</t>
    <rPh sb="0" eb="2">
      <t>カンク</t>
    </rPh>
    <rPh sb="3" eb="8">
      <t>ソウゴウツウシンキョク</t>
    </rPh>
    <rPh sb="8" eb="9">
      <t>トウ</t>
    </rPh>
    <phoneticPr fontId="69"/>
  </si>
  <si>
    <t>関東総合通信局</t>
  </si>
  <si>
    <t>都道府県名</t>
    <rPh sb="0" eb="5">
      <t>トドウフケンメイ</t>
    </rPh>
    <phoneticPr fontId="69"/>
  </si>
  <si>
    <t>■■県</t>
    <rPh sb="2" eb="3">
      <t>ケン</t>
    </rPh>
    <phoneticPr fontId="69"/>
  </si>
  <si>
    <t>部署名</t>
    <rPh sb="0" eb="3">
      <t>ブショメイ</t>
    </rPh>
    <phoneticPr fontId="69"/>
  </si>
  <si>
    <t>総務課デジタル推進室</t>
    <rPh sb="0" eb="3">
      <t>ソウムカ</t>
    </rPh>
    <rPh sb="7" eb="10">
      <t>スイシンシツ</t>
    </rPh>
    <phoneticPr fontId="69"/>
  </si>
  <si>
    <t>担当者氏名</t>
    <rPh sb="0" eb="3">
      <t>タントウシャ</t>
    </rPh>
    <rPh sb="3" eb="5">
      <t>シメイ</t>
    </rPh>
    <phoneticPr fontId="69"/>
  </si>
  <si>
    <t>総務　太郎</t>
    <rPh sb="0" eb="2">
      <t>ソウム</t>
    </rPh>
    <rPh sb="3" eb="5">
      <t>タロウ</t>
    </rPh>
    <phoneticPr fontId="69"/>
  </si>
  <si>
    <t>電話番号</t>
    <rPh sb="0" eb="2">
      <t>デンワ</t>
    </rPh>
    <rPh sb="2" eb="4">
      <t>バンゴウ</t>
    </rPh>
    <phoneticPr fontId="69"/>
  </si>
  <si>
    <t>012-3456-7890</t>
  </si>
  <si>
    <t>メールアドレス</t>
  </si>
  <si>
    <t>example@shichoson.lg.jp</t>
  </si>
  <si>
    <t>２．推薦団体（「区分」が「NPO・商工会・大学等」または「地場企業等」の場合のみ入力）</t>
    <rPh sb="2" eb="4">
      <t>スイセン</t>
    </rPh>
    <rPh sb="4" eb="6">
      <t>ダンタイ</t>
    </rPh>
    <rPh sb="8" eb="10">
      <t>クブン</t>
    </rPh>
    <rPh sb="17" eb="20">
      <t>ショウコウカイ</t>
    </rPh>
    <rPh sb="21" eb="23">
      <t>ダイガク</t>
    </rPh>
    <rPh sb="23" eb="24">
      <t>ナド</t>
    </rPh>
    <rPh sb="29" eb="34">
      <t>ジバキギョウトウ</t>
    </rPh>
    <rPh sb="36" eb="38">
      <t>バアイ</t>
    </rPh>
    <rPh sb="40" eb="42">
      <t>ニュウリョク</t>
    </rPh>
    <phoneticPr fontId="70"/>
  </si>
  <si>
    <t>■■県◆◆市▲▲区</t>
    <rPh sb="2" eb="3">
      <t>ケン</t>
    </rPh>
    <rPh sb="5" eb="6">
      <t>シ</t>
    </rPh>
    <rPh sb="8" eb="9">
      <t>ク</t>
    </rPh>
    <phoneticPr fontId="69"/>
  </si>
  <si>
    <t>部署名</t>
    <rPh sb="0" eb="2">
      <t>ブショ</t>
    </rPh>
    <rPh sb="2" eb="3">
      <t>メイ</t>
    </rPh>
    <phoneticPr fontId="69"/>
  </si>
  <si>
    <t>総務部総務課DX推進室</t>
    <rPh sb="0" eb="3">
      <t>ソウムブ</t>
    </rPh>
    <rPh sb="3" eb="6">
      <t>ソウムカ</t>
    </rPh>
    <rPh sb="8" eb="11">
      <t>スイシンシツ</t>
    </rPh>
    <phoneticPr fontId="69"/>
  </si>
  <si>
    <t>総務　花子（室長）</t>
    <rPh sb="0" eb="2">
      <t>ソウム</t>
    </rPh>
    <rPh sb="3" eb="5">
      <t>ハナコ</t>
    </rPh>
    <rPh sb="6" eb="8">
      <t>シツチョウ</t>
    </rPh>
    <phoneticPr fontId="69"/>
  </si>
  <si>
    <t>123-4567-8900</t>
  </si>
  <si>
    <t>example@kuyakusho.lg.jp</t>
  </si>
  <si>
    <t>３．支援内容（概要）</t>
    <rPh sb="2" eb="4">
      <t>シエン</t>
    </rPh>
    <rPh sb="4" eb="6">
      <t>ナイヨウ</t>
    </rPh>
    <rPh sb="7" eb="9">
      <t>ガイヨウ</t>
    </rPh>
    <phoneticPr fontId="69"/>
  </si>
  <si>
    <t>事業名</t>
    <rPh sb="0" eb="2">
      <t>ジギョウ</t>
    </rPh>
    <rPh sb="2" eb="3">
      <t>メイ</t>
    </rPh>
    <phoneticPr fontId="69"/>
  </si>
  <si>
    <t>住民が安心して住める地域づくり事業</t>
    <rPh sb="0" eb="2">
      <t>ジュウミン</t>
    </rPh>
    <rPh sb="3" eb="5">
      <t>アンシン</t>
    </rPh>
    <rPh sb="7" eb="8">
      <t>ス</t>
    </rPh>
    <rPh sb="10" eb="12">
      <t>チイキ</t>
    </rPh>
    <rPh sb="15" eb="17">
      <t>ジギョウ</t>
    </rPh>
    <phoneticPr fontId="69"/>
  </si>
  <si>
    <t>新規・継続（選択式）</t>
    <rPh sb="0" eb="2">
      <t>シンキ</t>
    </rPh>
    <rPh sb="3" eb="5">
      <t>ケイゾク</t>
    </rPh>
    <rPh sb="6" eb="9">
      <t>センタクシキ</t>
    </rPh>
    <phoneticPr fontId="69"/>
  </si>
  <si>
    <t>新規事業への支援</t>
    <rPh sb="0" eb="4">
      <t>シンキジギョウ</t>
    </rPh>
    <rPh sb="6" eb="8">
      <t>シエン</t>
    </rPh>
    <phoneticPr fontId="69"/>
  </si>
  <si>
    <t>４．支援内容（詳細）</t>
    <rPh sb="2" eb="4">
      <t>シエン</t>
    </rPh>
    <rPh sb="4" eb="6">
      <t>ナイヨウ</t>
    </rPh>
    <rPh sb="7" eb="9">
      <t>ショウサイ</t>
    </rPh>
    <phoneticPr fontId="69"/>
  </si>
  <si>
    <t>背景
（事業の現況や課題を記載）</t>
    <rPh sb="0" eb="2">
      <t>ハイケイ</t>
    </rPh>
    <rPh sb="4" eb="6">
      <t>ジギョウ</t>
    </rPh>
    <rPh sb="7" eb="9">
      <t>ゲンキョウ</t>
    </rPh>
    <rPh sb="10" eb="12">
      <t>カダイ</t>
    </rPh>
    <rPh sb="13" eb="15">
      <t>キサイ</t>
    </rPh>
    <phoneticPr fontId="69"/>
  </si>
  <si>
    <t>●●村では、人口減少や高齢化の進行により、住民生活サービスの維持が大きな課題となっており、デジタル技術を活用した業務の合理化が必要となっている。また、職員だけでは限界があることから、地域住民・企業も巻き込んだ取組が必要となると考えている。これを踏まえ昨年デジタル推進室が新設され、デジタルツールの導入や地域住民向けのイベントを実施したものの、職員のデジタル人材不足やノウハウ不足も相まって、抜本的な地域課題解決には至っていない。</t>
    <rPh sb="2" eb="3">
      <t>ムラ</t>
    </rPh>
    <rPh sb="49" eb="51">
      <t>ギジュツ</t>
    </rPh>
    <rPh sb="52" eb="54">
      <t>カツヨウ</t>
    </rPh>
    <rPh sb="56" eb="58">
      <t>ギョウム</t>
    </rPh>
    <rPh sb="59" eb="62">
      <t>ゴウリカ</t>
    </rPh>
    <rPh sb="63" eb="65">
      <t>ヒツヨウ</t>
    </rPh>
    <rPh sb="75" eb="77">
      <t>ショクイン</t>
    </rPh>
    <rPh sb="81" eb="83">
      <t>ゲンカイ</t>
    </rPh>
    <rPh sb="91" eb="95">
      <t>チイキジュウミン</t>
    </rPh>
    <rPh sb="96" eb="98">
      <t>キギョウ</t>
    </rPh>
    <rPh sb="99" eb="100">
      <t>マ</t>
    </rPh>
    <rPh sb="101" eb="102">
      <t>コ</t>
    </rPh>
    <rPh sb="104" eb="106">
      <t>トリクミ</t>
    </rPh>
    <rPh sb="122" eb="123">
      <t>フ</t>
    </rPh>
    <rPh sb="125" eb="127">
      <t>サクネン</t>
    </rPh>
    <rPh sb="131" eb="133">
      <t>スイシン</t>
    </rPh>
    <rPh sb="133" eb="134">
      <t>シツ</t>
    </rPh>
    <rPh sb="135" eb="137">
      <t>シンセツ</t>
    </rPh>
    <rPh sb="148" eb="150">
      <t>ドウニュウ</t>
    </rPh>
    <rPh sb="151" eb="156">
      <t>チイキジュウミンム</t>
    </rPh>
    <rPh sb="163" eb="165">
      <t>ジッシ</t>
    </rPh>
    <phoneticPr fontId="69"/>
  </si>
  <si>
    <t>アドバイザー支援依頼内容</t>
    <rPh sb="8" eb="10">
      <t>イライ</t>
    </rPh>
    <rPh sb="10" eb="12">
      <t>ナイヨウ</t>
    </rPh>
    <phoneticPr fontId="69"/>
  </si>
  <si>
    <t>多くの課題があるが、今年度は高齢者向けサービスにおけるデータ活用に向けた方向性整理、地域社会での合意形成や運営体制構築に関する助言について、実践的・持続的な取組となるよう、事業全体を俯瞰したアドバイスを求める。</t>
    <rPh sb="0" eb="1">
      <t>オオ</t>
    </rPh>
    <rPh sb="3" eb="5">
      <t>カダイ</t>
    </rPh>
    <rPh sb="10" eb="13">
      <t>コンネンド</t>
    </rPh>
    <rPh sb="14" eb="17">
      <t>コウレイシャ</t>
    </rPh>
    <rPh sb="17" eb="18">
      <t>ム</t>
    </rPh>
    <rPh sb="42" eb="46">
      <t>チイキシャカイ</t>
    </rPh>
    <phoneticPr fontId="69"/>
  </si>
  <si>
    <t>求める成果
【A】今般の支援による短期的成果を記載</t>
    <rPh sb="0" eb="1">
      <t>モト</t>
    </rPh>
    <rPh sb="3" eb="5">
      <t>セイカ</t>
    </rPh>
    <rPh sb="9" eb="11">
      <t>コンパン</t>
    </rPh>
    <rPh sb="12" eb="14">
      <t>シエン</t>
    </rPh>
    <rPh sb="17" eb="22">
      <t>タンキテキセイカ</t>
    </rPh>
    <rPh sb="23" eb="25">
      <t>キサイ</t>
    </rPh>
    <phoneticPr fontId="69"/>
  </si>
  <si>
    <t>【A】2027年度に公表予定の●●村DX推進計画への反映および、デジタルツールを活用した作業時間の削減。</t>
    <rPh sb="7" eb="9">
      <t>ネンド</t>
    </rPh>
    <rPh sb="10" eb="14">
      <t>コウヒョウヨテイ</t>
    </rPh>
    <rPh sb="17" eb="18">
      <t>ムラ</t>
    </rPh>
    <rPh sb="20" eb="24">
      <t>スイシンケイカク</t>
    </rPh>
    <rPh sb="26" eb="28">
      <t>ハンエイ</t>
    </rPh>
    <rPh sb="40" eb="42">
      <t>カツヨウ</t>
    </rPh>
    <rPh sb="44" eb="48">
      <t>サギョウジカン</t>
    </rPh>
    <rPh sb="49" eb="51">
      <t>サクゲン</t>
    </rPh>
    <phoneticPr fontId="69"/>
  </si>
  <si>
    <t>求める成果
【B】支援を受ける事業の最終目標と達成時期を記載</t>
    <rPh sb="0" eb="1">
      <t>モト</t>
    </rPh>
    <rPh sb="3" eb="5">
      <t>セイカ</t>
    </rPh>
    <rPh sb="9" eb="11">
      <t>シエン</t>
    </rPh>
    <rPh sb="12" eb="13">
      <t>ウ</t>
    </rPh>
    <rPh sb="15" eb="17">
      <t>ジギョウ</t>
    </rPh>
    <rPh sb="18" eb="22">
      <t>サイシュウモクヒョウ</t>
    </rPh>
    <rPh sb="23" eb="27">
      <t>タッセイジキ</t>
    </rPh>
    <rPh sb="28" eb="30">
      <t>キサイ</t>
    </rPh>
    <phoneticPr fontId="69"/>
  </si>
  <si>
    <t>【B】2027年度９月中の高齢者向けサービスの提供及び、地元企業を巻き込んだサービス運営体制の構築。</t>
    <rPh sb="7" eb="9">
      <t>ネンド</t>
    </rPh>
    <rPh sb="10" eb="11">
      <t>ガツ</t>
    </rPh>
    <rPh sb="11" eb="12">
      <t>チュウ</t>
    </rPh>
    <rPh sb="13" eb="17">
      <t>コウレイシャム</t>
    </rPh>
    <rPh sb="23" eb="25">
      <t>テイキョウ</t>
    </rPh>
    <rPh sb="25" eb="26">
      <t>オヨ</t>
    </rPh>
    <rPh sb="28" eb="32">
      <t>ジモトキギョウ</t>
    </rPh>
    <rPh sb="33" eb="34">
      <t>マ</t>
    </rPh>
    <rPh sb="35" eb="36">
      <t>コ</t>
    </rPh>
    <rPh sb="42" eb="44">
      <t>ウンエイ</t>
    </rPh>
    <rPh sb="44" eb="46">
      <t>タイセイ</t>
    </rPh>
    <rPh sb="47" eb="49">
      <t>コウチク</t>
    </rPh>
    <phoneticPr fontId="69"/>
  </si>
  <si>
    <t>主催者</t>
    <rPh sb="0" eb="3">
      <t>シュサイシャ</t>
    </rPh>
    <phoneticPr fontId="69"/>
  </si>
  <si>
    <t>●●村総務課デジタル推進室</t>
    <rPh sb="2" eb="3">
      <t>ムラ</t>
    </rPh>
    <phoneticPr fontId="69"/>
  </si>
  <si>
    <t>対象者・人数</t>
    <rPh sb="0" eb="3">
      <t>タイショウシャ</t>
    </rPh>
    <rPh sb="4" eb="6">
      <t>ニンズウ</t>
    </rPh>
    <phoneticPr fontId="69"/>
  </si>
  <si>
    <t>自治体職員</t>
    <rPh sb="0" eb="5">
      <t>ジチタイショクイン</t>
    </rPh>
    <phoneticPr fontId="69"/>
  </si>
  <si>
    <t>住民</t>
    <rPh sb="0" eb="2">
      <t>ジュウミン</t>
    </rPh>
    <phoneticPr fontId="69"/>
  </si>
  <si>
    <t>企業・団体</t>
    <rPh sb="0" eb="2">
      <t>キギョウ</t>
    </rPh>
    <rPh sb="3" eb="5">
      <t>ダンタイ</t>
    </rPh>
    <phoneticPr fontId="69"/>
  </si>
  <si>
    <t>その他(学生など）</t>
    <rPh sb="2" eb="3">
      <t>タ</t>
    </rPh>
    <rPh sb="4" eb="6">
      <t>ガクセイ</t>
    </rPh>
    <phoneticPr fontId="69"/>
  </si>
  <si>
    <t>（人）</t>
    <rPh sb="1" eb="2">
      <t>ヒト</t>
    </rPh>
    <phoneticPr fontId="69"/>
  </si>
  <si>
    <t>支援形態（複数選択可）</t>
    <rPh sb="0" eb="2">
      <t>シエン</t>
    </rPh>
    <rPh sb="2" eb="4">
      <t>ケイタイ</t>
    </rPh>
    <phoneticPr fontId="69"/>
  </si>
  <si>
    <t>庁内支援（自治体DX）</t>
    <rPh sb="0" eb="2">
      <t>チョウナイ</t>
    </rPh>
    <rPh sb="2" eb="4">
      <t>シエン</t>
    </rPh>
    <phoneticPr fontId="69"/>
  </si>
  <si>
    <t>DXに関する計画策定支援</t>
    <rPh sb="3" eb="4">
      <t>カン</t>
    </rPh>
    <rPh sb="6" eb="8">
      <t>ケイカク</t>
    </rPh>
    <rPh sb="8" eb="10">
      <t>サクテイ</t>
    </rPh>
    <rPh sb="10" eb="12">
      <t>シエン</t>
    </rPh>
    <phoneticPr fontId="69"/>
  </si>
  <si>
    <t>支援分野（複数選択可）</t>
    <rPh sb="0" eb="2">
      <t>シエン</t>
    </rPh>
    <phoneticPr fontId="69"/>
  </si>
  <si>
    <t>プロジェクトマネジメント支援
（事業の進め方支援）</t>
    <rPh sb="16" eb="18">
      <t>ジギョウ</t>
    </rPh>
    <rPh sb="19" eb="20">
      <t>スス</t>
    </rPh>
    <rPh sb="21" eb="22">
      <t>カタ</t>
    </rPh>
    <rPh sb="22" eb="24">
      <t>シエン</t>
    </rPh>
    <phoneticPr fontId="69"/>
  </si>
  <si>
    <t>スタートアップ支援（起業支援）</t>
    <rPh sb="7" eb="9">
      <t>シエン</t>
    </rPh>
    <rPh sb="10" eb="14">
      <t>キギョウシエン</t>
    </rPh>
    <phoneticPr fontId="69"/>
  </si>
  <si>
    <t>行政手続オンライン化</t>
    <rPh sb="0" eb="4">
      <t>ギョウセイテツヅ</t>
    </rPh>
    <rPh sb="9" eb="10">
      <t>カ</t>
    </rPh>
    <phoneticPr fontId="69"/>
  </si>
  <si>
    <t>地域ビジネス</t>
    <rPh sb="0" eb="2">
      <t>チイキ</t>
    </rPh>
    <phoneticPr fontId="69"/>
  </si>
  <si>
    <t>教育情報化/情報教育</t>
    <rPh sb="0" eb="2">
      <t>キョウイク</t>
    </rPh>
    <rPh sb="2" eb="5">
      <t>ジョウホウカ</t>
    </rPh>
    <rPh sb="6" eb="10">
      <t>ジョウホウキョウイク</t>
    </rPh>
    <phoneticPr fontId="69"/>
  </si>
  <si>
    <t>デジタルアーカイブ/図書館</t>
    <rPh sb="10" eb="13">
      <t>トショカン</t>
    </rPh>
    <phoneticPr fontId="69"/>
  </si>
  <si>
    <t>医療・介護・健康</t>
    <rPh sb="0" eb="2">
      <t>イリョウ</t>
    </rPh>
    <rPh sb="3" eb="5">
      <t>カイゴ</t>
    </rPh>
    <rPh sb="6" eb="8">
      <t>ケンコウ</t>
    </rPh>
    <phoneticPr fontId="69"/>
  </si>
  <si>
    <t>観光</t>
    <rPh sb="0" eb="2">
      <t>カンコウ</t>
    </rPh>
    <phoneticPr fontId="69"/>
  </si>
  <si>
    <t>子育て</t>
    <rPh sb="0" eb="2">
      <t>コソダ</t>
    </rPh>
    <phoneticPr fontId="69"/>
  </si>
  <si>
    <t>農林水産業</t>
    <rPh sb="0" eb="5">
      <t>ノウリンスイサンギョウ</t>
    </rPh>
    <phoneticPr fontId="69"/>
  </si>
  <si>
    <t>防災</t>
    <rPh sb="0" eb="2">
      <t>ボウサイ</t>
    </rPh>
    <phoneticPr fontId="69"/>
  </si>
  <si>
    <t>その他</t>
    <rPh sb="2" eb="3">
      <t>タ</t>
    </rPh>
    <phoneticPr fontId="70"/>
  </si>
  <si>
    <t>交通、難視聴対策</t>
    <rPh sb="0" eb="2">
      <t>コウツウ</t>
    </rPh>
    <rPh sb="3" eb="8">
      <t>ナンシチョウタイサク</t>
    </rPh>
    <phoneticPr fontId="69"/>
  </si>
  <si>
    <t>５．アドバイザー</t>
  </si>
  <si>
    <t>依頼方法</t>
    <rPh sb="0" eb="4">
      <t>イライホウホウ</t>
    </rPh>
    <phoneticPr fontId="69"/>
  </si>
  <si>
    <t>下記アドバイザーと、事前打ち合わせ済</t>
    <rPh sb="0" eb="2">
      <t>カキ</t>
    </rPh>
    <rPh sb="10" eb="12">
      <t>ジゼン</t>
    </rPh>
    <rPh sb="12" eb="13">
      <t>ウ</t>
    </rPh>
    <rPh sb="14" eb="15">
      <t>ア</t>
    </rPh>
    <rPh sb="17" eb="18">
      <t>ズミ</t>
    </rPh>
    <phoneticPr fontId="70"/>
  </si>
  <si>
    <t>（通常派遣）</t>
    <rPh sb="1" eb="3">
      <t>ツウジョウ</t>
    </rPh>
    <rPh sb="3" eb="5">
      <t>ハケン</t>
    </rPh>
    <phoneticPr fontId="69"/>
  </si>
  <si>
    <t>氏名</t>
    <rPh sb="0" eb="2">
      <t>シメイ</t>
    </rPh>
    <phoneticPr fontId="69"/>
  </si>
  <si>
    <t>指名理由</t>
    <rPh sb="0" eb="2">
      <t>シメイ</t>
    </rPh>
    <rPh sb="2" eb="4">
      <t>リユウ</t>
    </rPh>
    <phoneticPr fontId="69"/>
  </si>
  <si>
    <t>第１候補者</t>
    <rPh sb="0" eb="1">
      <t>ダイ</t>
    </rPh>
    <rPh sb="2" eb="5">
      <t>コウホシャ</t>
    </rPh>
    <phoneticPr fontId="69"/>
  </si>
  <si>
    <t>佐藤太郎</t>
    <rPh sb="0" eb="4">
      <t>サトウタロウ</t>
    </rPh>
    <phoneticPr fontId="69"/>
  </si>
  <si>
    <t>②本人から制度の紹介があった</t>
    <rPh sb="1" eb="3">
      <t>ホンニン</t>
    </rPh>
    <rPh sb="5" eb="7">
      <t>セイド</t>
    </rPh>
    <rPh sb="8" eb="10">
      <t>ショウカイ</t>
    </rPh>
    <phoneticPr fontId="70"/>
  </si>
  <si>
    <t>第２候補者</t>
    <rPh sb="0" eb="1">
      <t>ダイ</t>
    </rPh>
    <rPh sb="2" eb="5">
      <t>コウホシャ</t>
    </rPh>
    <phoneticPr fontId="69"/>
  </si>
  <si>
    <t>鈴木花子</t>
    <rPh sb="0" eb="2">
      <t>スズキ</t>
    </rPh>
    <rPh sb="2" eb="4">
      <t>ハナコ</t>
    </rPh>
    <phoneticPr fontId="69"/>
  </si>
  <si>
    <t>⑤講演を聞いたことがある</t>
    <rPh sb="1" eb="3">
      <t>コウエン</t>
    </rPh>
    <rPh sb="4" eb="5">
      <t>キ</t>
    </rPh>
    <phoneticPr fontId="70"/>
  </si>
  <si>
    <t>第３候補者</t>
    <rPh sb="0" eb="1">
      <t>ダイ</t>
    </rPh>
    <rPh sb="2" eb="5">
      <t>コウホシャ</t>
    </rPh>
    <phoneticPr fontId="69"/>
  </si>
  <si>
    <t>田中一郎</t>
    <rPh sb="0" eb="2">
      <t>タナカ</t>
    </rPh>
    <rPh sb="2" eb="4">
      <t>イチロウ</t>
    </rPh>
    <phoneticPr fontId="69"/>
  </si>
  <si>
    <t>③パンフレットの専門分野をみて</t>
    <rPh sb="8" eb="10">
      <t>センモン</t>
    </rPh>
    <rPh sb="10" eb="12">
      <t>ブンヤ</t>
    </rPh>
    <phoneticPr fontId="70"/>
  </si>
  <si>
    <t>（チーム型派遣）</t>
    <rPh sb="4" eb="5">
      <t>ガタ</t>
    </rPh>
    <rPh sb="5" eb="7">
      <t>ハケン</t>
    </rPh>
    <phoneticPr fontId="69"/>
  </si>
  <si>
    <t>チーム型派遣を希望する（選択）</t>
    <rPh sb="3" eb="4">
      <t>ガタ</t>
    </rPh>
    <rPh sb="4" eb="6">
      <t>ハケン</t>
    </rPh>
    <rPh sb="7" eb="9">
      <t>キボウ</t>
    </rPh>
    <rPh sb="12" eb="14">
      <t>センタク</t>
    </rPh>
    <phoneticPr fontId="69"/>
  </si>
  <si>
    <t>○希望する</t>
  </si>
  <si>
    <t>チーム型派遣を希望する理由
（アドバイザーごとの役割を記入）</t>
    <rPh sb="3" eb="4">
      <t>ガタ</t>
    </rPh>
    <rPh sb="4" eb="6">
      <t>ハケン</t>
    </rPh>
    <rPh sb="7" eb="9">
      <t>キボウ</t>
    </rPh>
    <rPh sb="11" eb="13">
      <t>リユウ</t>
    </rPh>
    <rPh sb="24" eb="26">
      <t>ヤクワリ</t>
    </rPh>
    <rPh sb="27" eb="29">
      <t>キニュウ</t>
    </rPh>
    <phoneticPr fontId="69"/>
  </si>
  <si>
    <t>池田氏には、プロジェクトの進め方や合意形成についての助言をいただきたい。北岡氏には、医療サービス分野の助言をいただきたい。青木氏には、オープンデータ活用やEBPMを踏まえた政策立案についての助言をいただきたい。</t>
    <rPh sb="13" eb="14">
      <t>スス</t>
    </rPh>
    <rPh sb="15" eb="16">
      <t>カタ</t>
    </rPh>
    <rPh sb="17" eb="21">
      <t>ゴウイケイセイ</t>
    </rPh>
    <rPh sb="26" eb="28">
      <t>ジョゲン</t>
    </rPh>
    <rPh sb="42" eb="44">
      <t>イリョウ</t>
    </rPh>
    <rPh sb="48" eb="50">
      <t>ブンヤ</t>
    </rPh>
    <rPh sb="51" eb="53">
      <t>ジョゲン</t>
    </rPh>
    <rPh sb="74" eb="76">
      <t>カツヨウ</t>
    </rPh>
    <rPh sb="82" eb="83">
      <t>フ</t>
    </rPh>
    <rPh sb="86" eb="90">
      <t>セイサクリツアン</t>
    </rPh>
    <rPh sb="95" eb="97">
      <t>ジョゲン</t>
    </rPh>
    <phoneticPr fontId="69"/>
  </si>
  <si>
    <t>（調整）</t>
    <rPh sb="1" eb="3">
      <t>チョウセイ</t>
    </rPh>
    <phoneticPr fontId="69"/>
  </si>
  <si>
    <t>アドバイザーの都合による派遣希望日程の調整可否：</t>
    <rPh sb="7" eb="9">
      <t>ツゴウ</t>
    </rPh>
    <rPh sb="12" eb="14">
      <t>ハケン</t>
    </rPh>
    <rPh sb="14" eb="16">
      <t>キボウ</t>
    </rPh>
    <rPh sb="16" eb="18">
      <t>ニッテイ</t>
    </rPh>
    <rPh sb="19" eb="21">
      <t>チョウセイ</t>
    </rPh>
    <rPh sb="21" eb="23">
      <t>カヒ</t>
    </rPh>
    <phoneticPr fontId="70"/>
  </si>
  <si>
    <t>調整可</t>
    <rPh sb="0" eb="3">
      <t>チョウセイカ</t>
    </rPh>
    <phoneticPr fontId="69"/>
  </si>
  <si>
    <t>調整範囲</t>
    <rPh sb="0" eb="2">
      <t>チョウセイ</t>
    </rPh>
    <rPh sb="2" eb="4">
      <t>ハンイ</t>
    </rPh>
    <phoneticPr fontId="70"/>
  </si>
  <si>
    <t>5/11-9/11、11/1-12/10</t>
  </si>
  <si>
    <t>事前打合せ済でない申請の場合、調整の結果ご希望に沿えない場合や再検討を依頼する場合があります。</t>
  </si>
  <si>
    <t>６．派遣日・派遣場所</t>
    <rPh sb="2" eb="4">
      <t>ハケン</t>
    </rPh>
    <rPh sb="4" eb="5">
      <t>ビ</t>
    </rPh>
    <rPh sb="6" eb="8">
      <t>ハケン</t>
    </rPh>
    <rPh sb="8" eb="10">
      <t>バショ</t>
    </rPh>
    <phoneticPr fontId="69"/>
  </si>
  <si>
    <t>実施回</t>
    <rPh sb="0" eb="2">
      <t>ジッシ</t>
    </rPh>
    <rPh sb="2" eb="3">
      <t>カイ</t>
    </rPh>
    <phoneticPr fontId="69"/>
  </si>
  <si>
    <t>派遣日</t>
    <rPh sb="0" eb="2">
      <t>ハケン</t>
    </rPh>
    <rPh sb="2" eb="3">
      <t>ビ</t>
    </rPh>
    <phoneticPr fontId="69"/>
  </si>
  <si>
    <t>支援時間(予定)</t>
    <rPh sb="0" eb="2">
      <t>シエン</t>
    </rPh>
    <rPh sb="2" eb="4">
      <t>ジカン</t>
    </rPh>
    <rPh sb="5" eb="7">
      <t>ヨテイ</t>
    </rPh>
    <phoneticPr fontId="69"/>
  </si>
  <si>
    <t>支援内容（選択式）</t>
    <rPh sb="0" eb="4">
      <t>シエンナイヨウ</t>
    </rPh>
    <rPh sb="5" eb="8">
      <t>センタクシキ</t>
    </rPh>
    <phoneticPr fontId="69"/>
  </si>
  <si>
    <t>支援形態</t>
    <rPh sb="0" eb="2">
      <t>シエン</t>
    </rPh>
    <rPh sb="2" eb="4">
      <t>ケイタイ</t>
    </rPh>
    <phoneticPr fontId="69"/>
  </si>
  <si>
    <t>会場名</t>
  </si>
  <si>
    <t>住所</t>
    <rPh sb="0" eb="2">
      <t>ジュウショ</t>
    </rPh>
    <phoneticPr fontId="69"/>
  </si>
  <si>
    <t>最寄り駅
最寄り駅からの交通手段</t>
    <rPh sb="5" eb="7">
      <t>モヨ</t>
    </rPh>
    <rPh sb="8" eb="9">
      <t>エキ</t>
    </rPh>
    <rPh sb="12" eb="14">
      <t>コウツウ</t>
    </rPh>
    <rPh sb="14" eb="16">
      <t>シュダン</t>
    </rPh>
    <phoneticPr fontId="69"/>
  </si>
  <si>
    <t>1回目</t>
    <rPh sb="1" eb="3">
      <t>カイメ</t>
    </rPh>
    <phoneticPr fontId="69"/>
  </si>
  <si>
    <t>10:00-12:00</t>
  </si>
  <si>
    <t>2回目</t>
    <rPh sb="1" eb="3">
      <t>カイメ</t>
    </rPh>
    <phoneticPr fontId="69"/>
  </si>
  <si>
    <t>10:00-17:00</t>
  </si>
  <si>
    <t>②(2)研修（講演＆WS）</t>
  </si>
  <si>
    <t>実地</t>
    <rPh sb="0" eb="2">
      <t>ジッチ</t>
    </rPh>
    <phoneticPr fontId="69"/>
  </si>
  <si>
    <t>●●村役場</t>
    <rPh sb="2" eb="5">
      <t>ムラヤクバ</t>
    </rPh>
    <phoneticPr fontId="69"/>
  </si>
  <si>
    <t>■■県●●村2-12-3</t>
    <rPh sb="2" eb="3">
      <t>ケン</t>
    </rPh>
    <rPh sb="5" eb="6">
      <t>ムラ</t>
    </rPh>
    <phoneticPr fontId="69"/>
  </si>
  <si>
    <t>●●駅 バスで10分</t>
    <rPh sb="9" eb="10">
      <t>フン</t>
    </rPh>
    <phoneticPr fontId="69"/>
  </si>
  <si>
    <t>3回目</t>
    <rPh sb="1" eb="3">
      <t>カイメ</t>
    </rPh>
    <phoneticPr fontId="69"/>
  </si>
  <si>
    <t>4回目</t>
    <rPh sb="1" eb="3">
      <t>カイメ</t>
    </rPh>
    <phoneticPr fontId="69"/>
  </si>
  <si>
    <t>5回目</t>
    <rPh sb="1" eb="3">
      <t>カイメ</t>
    </rPh>
    <phoneticPr fontId="69"/>
  </si>
  <si>
    <t>③フォローアップ</t>
  </si>
  <si>
    <t>6回目</t>
    <rPh sb="1" eb="3">
      <t>カイメ</t>
    </rPh>
    <phoneticPr fontId="69"/>
  </si>
  <si>
    <t>7回目</t>
    <rPh sb="1" eb="3">
      <t>カイメ</t>
    </rPh>
    <phoneticPr fontId="69"/>
  </si>
  <si>
    <t>8回目</t>
    <rPh sb="1" eb="3">
      <t>カイメ</t>
    </rPh>
    <phoneticPr fontId="69"/>
  </si>
  <si>
    <t>9回目</t>
    <rPh sb="1" eb="3">
      <t>カイメ</t>
    </rPh>
    <phoneticPr fontId="69"/>
  </si>
  <si>
    <t>10回目</t>
    <rPh sb="2" eb="4">
      <t>カイメ</t>
    </rPh>
    <phoneticPr fontId="69"/>
  </si>
  <si>
    <t>以降は必要に応じて追加</t>
    <rPh sb="0" eb="2">
      <t>イコウ</t>
    </rPh>
    <rPh sb="3" eb="5">
      <t>ヒツヨウ</t>
    </rPh>
    <rPh sb="6" eb="7">
      <t>オウ</t>
    </rPh>
    <rPh sb="9" eb="11">
      <t>ツイカ</t>
    </rPh>
    <phoneticPr fontId="69"/>
  </si>
  <si>
    <t>派遣利用のきっかけ</t>
    <rPh sb="0" eb="2">
      <t>ハケン</t>
    </rPh>
    <rPh sb="2" eb="4">
      <t>リヨウ</t>
    </rPh>
    <phoneticPr fontId="69"/>
  </si>
  <si>
    <t>可</t>
  </si>
  <si>
    <t>地域情報化アドバイザー派遣制度の充実のため、総務省職員が同席させていただくことがあります。</t>
  </si>
  <si>
    <t>2026/5/15  申請書（保護修正：色付け）</t>
    <rPh sb="11" eb="14">
      <t>シンセイショ</t>
    </rPh>
    <rPh sb="15" eb="17">
      <t>ホゴ</t>
    </rPh>
    <rPh sb="17" eb="19">
      <t>シュウセイ</t>
    </rPh>
    <rPh sb="20" eb="22">
      <t>イロツ</t>
    </rPh>
    <phoneticPr fontId="19"/>
  </si>
  <si>
    <t>2026/5/22  申請書（複数人派遣）・役職修正</t>
    <rPh sb="11" eb="14">
      <t>シンセイショ</t>
    </rPh>
    <rPh sb="15" eb="20">
      <t>フクスウニンハケン</t>
    </rPh>
    <rPh sb="22" eb="24">
      <t>ヤクショク</t>
    </rPh>
    <rPh sb="24" eb="26">
      <t>シュウセイ</t>
    </rPh>
    <phoneticPr fontId="19"/>
  </si>
  <si>
    <t>北見市　総務部　組織運営室</t>
    <phoneticPr fontId="2"/>
  </si>
  <si>
    <t>中部電力株式会社 マルチユーティリティ本部 部長
日本ＩＴ団体連盟　情報銀行推進委員会　事務局長兼副委員長</t>
    <phoneticPr fontId="2"/>
  </si>
  <si>
    <t>元長野県伊那市役所職員
株式会社ジェイエムインテグラル執行役員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</si>
</sst>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000"/>
    <numFmt numFmtId="177" formatCode="[$-411]ggge&quot;年&quot;m&quot;月&quot;d&quot;日&quot;;@"/>
    <numFmt numFmtId="178" formatCode="00"/>
    <numFmt numFmtId="179" formatCode="[$]ggge&quot;年&quot;m&quot;月&quot;d&quot;日&quot;;@" x16r2:formatCode16="[$-ja-JP-x-gannen]ggge&quot;年&quot;m&quot;月&quot;d&quot;日&quot;;@"/>
    <numFmt numFmtId="180" formatCode="h:mm;@"/>
    <numFmt numFmtId="181" formatCode="#"/>
    <numFmt numFmtId="182" formatCode="[$-411]ge\.m\.d;@"/>
    <numFmt numFmtId="183" formatCode="0&quot;時間&quot;"/>
    <numFmt numFmtId="184" formatCode="#,##0_ "/>
    <numFmt numFmtId="185" formatCode="[$-409]ggge&quot;年&quot;m&quot;月&quot;d&quot;日&quot;;@"/>
  </numFmts>
  <fonts count="83">
    <font>
      <sz val="11"/>
      <color theme="1"/>
      <name val="游ゴシック"/>
      <family val="2"/>
      <charset val="128"/>
      <scheme val="minor"/>
    </font>
    <font>
      <b/>
      <sz val="14"/>
      <color theme="1"/>
      <name val="Meiryo UI"/>
      <family val="3"/>
      <charset val="128"/>
    </font>
    <font>
      <sz val="6"/>
      <name val="游ゴシック"/>
      <family val="2"/>
      <charset val="128"/>
      <scheme val="minor"/>
    </font>
    <font>
      <sz val="11"/>
      <color theme="1"/>
      <name val="Meiryo UI"/>
      <family val="3"/>
      <charset val="128"/>
    </font>
    <font>
      <sz val="11"/>
      <color theme="1"/>
      <name val="ＭＳ Ｐゴシック"/>
      <family val="3"/>
      <charset val="128"/>
    </font>
    <font>
      <b/>
      <sz val="12"/>
      <color theme="1"/>
      <name val="Meiryo UI"/>
      <family val="3"/>
      <charset val="128"/>
    </font>
    <font>
      <sz val="6"/>
      <name val="ＭＳ Ｐゴシック"/>
      <family val="3"/>
      <charset val="128"/>
    </font>
    <font>
      <b/>
      <sz val="11"/>
      <color theme="1"/>
      <name val="Meiryo UI"/>
      <family val="3"/>
      <charset val="128"/>
    </font>
    <font>
      <sz val="11"/>
      <color theme="1"/>
      <name val="Meiryo UI"/>
      <family val="3"/>
    </font>
    <font>
      <b/>
      <sz val="14"/>
      <color theme="1"/>
      <name val="Meiryo UI"/>
      <family val="3"/>
    </font>
    <font>
      <sz val="11"/>
      <color rgb="FFFF0000"/>
      <name val="Meiryo UI"/>
      <family val="3"/>
    </font>
    <font>
      <sz val="11"/>
      <name val="Meiryo UI"/>
      <family val="3"/>
      <charset val="128"/>
    </font>
    <font>
      <sz val="11"/>
      <color rgb="FFFF0000"/>
      <name val="Meiryo UI"/>
      <family val="3"/>
      <charset val="128"/>
    </font>
    <font>
      <sz val="8"/>
      <name val="Meiryo UI"/>
      <family val="3"/>
      <charset val="128"/>
    </font>
    <font>
      <sz val="11"/>
      <color rgb="FFFF0000"/>
      <name val="HG丸ｺﾞｼｯｸM-PRO"/>
      <family val="3"/>
      <charset val="128"/>
    </font>
    <font>
      <sz val="11"/>
      <color rgb="FF000000"/>
      <name val="Meiryo UI"/>
      <family val="3"/>
      <charset val="128"/>
    </font>
    <font>
      <sz val="11"/>
      <name val="ＭＳ Ｐゴシック"/>
      <family val="3"/>
      <charset val="128"/>
    </font>
    <font>
      <sz val="11"/>
      <color theme="1" tint="4.9989318521683403E-2"/>
      <name val="ＭＳ Ｐゴシック"/>
      <family val="3"/>
      <charset val="128"/>
    </font>
    <font>
      <sz val="11"/>
      <color rgb="FFFF0000"/>
      <name val="游ゴシック"/>
      <family val="2"/>
      <scheme val="minor"/>
    </font>
    <font>
      <sz val="6"/>
      <name val="游ゴシック"/>
      <family val="3"/>
      <charset val="128"/>
      <scheme val="minor"/>
    </font>
    <font>
      <u/>
      <sz val="11"/>
      <color theme="10"/>
      <name val="游ゴシック"/>
      <family val="2"/>
      <charset val="128"/>
      <scheme val="minor"/>
    </font>
    <font>
      <sz val="9"/>
      <color indexed="81"/>
      <name val="MS P ゴシック"/>
      <family val="3"/>
      <charset val="128"/>
    </font>
    <font>
      <sz val="10"/>
      <color theme="1"/>
      <name val="Meiryo UI"/>
      <family val="3"/>
      <charset val="128"/>
    </font>
    <font>
      <sz val="12"/>
      <name val="游ゴシック"/>
      <family val="3"/>
      <charset val="128"/>
    </font>
    <font>
      <sz val="36"/>
      <name val="游ゴシック"/>
      <family val="3"/>
      <charset val="128"/>
    </font>
    <font>
      <sz val="12"/>
      <color theme="1"/>
      <name val="游ゴシック"/>
      <family val="3"/>
      <charset val="128"/>
    </font>
    <font>
      <sz val="20"/>
      <color theme="1"/>
      <name val="游ゴシック"/>
      <family val="3"/>
      <charset val="128"/>
    </font>
    <font>
      <sz val="9"/>
      <color theme="1"/>
      <name val="游ゴシック"/>
      <family val="3"/>
      <charset val="128"/>
    </font>
    <font>
      <sz val="18"/>
      <color theme="1"/>
      <name val="游ゴシック"/>
      <family val="3"/>
      <charset val="128"/>
    </font>
    <font>
      <sz val="18"/>
      <name val="游ゴシック"/>
      <family val="3"/>
      <charset val="128"/>
    </font>
    <font>
      <sz val="9"/>
      <color theme="0"/>
      <name val="游ゴシック"/>
      <family val="3"/>
      <charset val="128"/>
    </font>
    <font>
      <sz val="14"/>
      <name val="游ゴシック"/>
      <family val="3"/>
      <charset val="128"/>
    </font>
    <font>
      <b/>
      <sz val="18"/>
      <color theme="0"/>
      <name val="游ゴシック"/>
      <family val="3"/>
      <charset val="128"/>
    </font>
    <font>
      <b/>
      <sz val="18"/>
      <name val="游ゴシック"/>
      <family val="3"/>
      <charset val="128"/>
    </font>
    <font>
      <sz val="14"/>
      <color theme="1"/>
      <name val="游ゴシック"/>
      <family val="3"/>
      <charset val="128"/>
    </font>
    <font>
      <sz val="12"/>
      <color rgb="FFFF0000"/>
      <name val="游ゴシック"/>
      <family val="3"/>
      <charset val="128"/>
    </font>
    <font>
      <sz val="18"/>
      <color rgb="FFFF0000"/>
      <name val="游ゴシック"/>
      <family val="3"/>
      <charset val="128"/>
    </font>
    <font>
      <u/>
      <sz val="11"/>
      <color theme="10"/>
      <name val="ＭＳ Ｐゴシック"/>
      <family val="3"/>
      <charset val="128"/>
    </font>
    <font>
      <u/>
      <sz val="18"/>
      <color theme="10"/>
      <name val="游ゴシック"/>
      <family val="3"/>
      <charset val="128"/>
    </font>
    <font>
      <sz val="11"/>
      <name val="游ゴシック"/>
      <family val="3"/>
      <charset val="128"/>
    </font>
    <font>
      <sz val="26"/>
      <name val="游ゴシック"/>
      <family val="3"/>
      <charset val="128"/>
      <scheme val="minor"/>
    </font>
    <font>
      <u/>
      <sz val="11"/>
      <color theme="10"/>
      <name val="游ゴシック"/>
      <family val="3"/>
      <charset val="128"/>
    </font>
    <font>
      <sz val="18"/>
      <color theme="0"/>
      <name val="游ゴシック"/>
      <family val="3"/>
      <charset val="128"/>
    </font>
    <font>
      <sz val="14"/>
      <name val="游ゴシック"/>
      <family val="3"/>
      <charset val="128"/>
      <scheme val="minor"/>
    </font>
    <font>
      <sz val="11"/>
      <color rgb="FF0070C0"/>
      <name val="Meiryo UI"/>
      <family val="3"/>
      <charset val="128"/>
    </font>
    <font>
      <sz val="22"/>
      <color rgb="FFFF0000"/>
      <name val="Meiryo UI"/>
      <family val="3"/>
      <charset val="128"/>
    </font>
    <font>
      <sz val="16"/>
      <color rgb="FFFF0000"/>
      <name val="Meiryo UI"/>
      <family val="3"/>
      <charset val="128"/>
    </font>
    <font>
      <b/>
      <sz val="14"/>
      <name val="Meiryo UI"/>
      <family val="3"/>
      <charset val="128"/>
    </font>
    <font>
      <b/>
      <sz val="11"/>
      <color rgb="FFFF0000"/>
      <name val="Meiryo UI"/>
      <family val="3"/>
      <charset val="128"/>
    </font>
    <font>
      <sz val="11"/>
      <color theme="2" tint="-0.249977111117893"/>
      <name val="Meiryo UI"/>
      <family val="3"/>
      <charset val="128"/>
    </font>
    <font>
      <sz val="14"/>
      <color rgb="FFFF0000"/>
      <name val="Meiryo UI"/>
      <family val="3"/>
      <charset val="128"/>
    </font>
    <font>
      <b/>
      <sz val="14"/>
      <color rgb="FFFF0000"/>
      <name val="Meiryo UI"/>
      <family val="3"/>
      <charset val="128"/>
    </font>
    <font>
      <sz val="12"/>
      <name val="Meiryo UI"/>
      <family val="3"/>
      <charset val="128"/>
    </font>
    <font>
      <u/>
      <sz val="11"/>
      <name val="Meiryo UI"/>
      <family val="3"/>
      <charset val="128"/>
    </font>
    <font>
      <sz val="11"/>
      <name val="Meiryo UI"/>
      <family val="3"/>
    </font>
    <font>
      <b/>
      <sz val="12"/>
      <name val="Meiryo UI"/>
      <family val="3"/>
      <charset val="128"/>
    </font>
    <font>
      <b/>
      <sz val="11"/>
      <name val="Meiryo UI"/>
      <family val="3"/>
      <charset val="128"/>
    </font>
    <font>
      <sz val="18"/>
      <color theme="3"/>
      <name val="游ゴシック Light"/>
      <family val="2"/>
      <charset val="128"/>
      <scheme val="major"/>
    </font>
    <font>
      <sz val="11"/>
      <color rgb="FF006100"/>
      <name val="游ゴシック"/>
      <family val="2"/>
      <charset val="128"/>
      <scheme val="minor"/>
    </font>
    <font>
      <sz val="11"/>
      <color theme="1"/>
      <name val="游ゴシック"/>
      <family val="3"/>
      <charset val="128"/>
      <scheme val="minor"/>
    </font>
    <font>
      <sz val="11"/>
      <color rgb="FFFF0000"/>
      <name val="游ゴシック"/>
      <family val="3"/>
      <charset val="128"/>
      <scheme val="minor"/>
    </font>
    <font>
      <sz val="11"/>
      <color rgb="FFFF0000"/>
      <name val="ＭＳ Ｐゴシック"/>
      <family val="3"/>
      <charset val="128"/>
    </font>
    <font>
      <sz val="9"/>
      <color theme="1"/>
      <name val="游ゴシック"/>
      <family val="3"/>
      <charset val="128"/>
      <scheme val="minor"/>
    </font>
    <font>
      <sz val="10"/>
      <color rgb="FFFF0000"/>
      <name val="游ゴシック"/>
      <family val="3"/>
      <charset val="128"/>
      <scheme val="minor"/>
    </font>
    <font>
      <sz val="10"/>
      <color theme="1"/>
      <name val="游ゴシック"/>
      <family val="3"/>
      <charset val="128"/>
      <scheme val="minor"/>
    </font>
    <font>
      <b/>
      <sz val="9"/>
      <color indexed="81"/>
      <name val="MS P ゴシック"/>
      <family val="3"/>
      <charset val="128"/>
    </font>
    <font>
      <sz val="9"/>
      <name val="ＭＳ Ｐゴシック"/>
      <family val="3"/>
      <charset val="128"/>
    </font>
    <font>
      <sz val="11"/>
      <color theme="1"/>
      <name val="游ゴシック"/>
      <family val="3"/>
      <scheme val="minor"/>
    </font>
    <font>
      <sz val="11"/>
      <color theme="2" tint="-0.249977111117893"/>
      <name val="Meiryo UI"/>
      <family val="3"/>
    </font>
    <font>
      <sz val="6"/>
      <name val="游ゴシック"/>
      <family val="3"/>
    </font>
    <font>
      <sz val="6"/>
      <name val="ＭＳ Ｐゴシック"/>
      <family val="3"/>
    </font>
    <font>
      <sz val="11"/>
      <color theme="1"/>
      <name val="ＭＳ Ｐゴシック"/>
      <family val="3"/>
    </font>
    <font>
      <b/>
      <sz val="12"/>
      <color theme="1"/>
      <name val="Meiryo UI"/>
      <family val="3"/>
    </font>
    <font>
      <u/>
      <sz val="11"/>
      <color theme="10"/>
      <name val="游ゴシック"/>
      <family val="2"/>
      <scheme val="minor"/>
    </font>
    <font>
      <u/>
      <sz val="11"/>
      <color theme="10"/>
      <name val="Meiryo UI"/>
      <family val="3"/>
    </font>
    <font>
      <b/>
      <sz val="11"/>
      <color theme="1"/>
      <name val="Meiryo UI"/>
      <family val="3"/>
    </font>
    <font>
      <sz val="10"/>
      <color theme="1"/>
      <name val="Meiryo UI"/>
      <family val="3"/>
    </font>
    <font>
      <sz val="8"/>
      <name val="Meiryo UI"/>
      <family val="3"/>
    </font>
    <font>
      <b/>
      <sz val="14"/>
      <name val="Meiryo UI"/>
      <family val="3"/>
    </font>
    <font>
      <b/>
      <sz val="14"/>
      <color rgb="FFFF0000"/>
      <name val="Meiryo UI"/>
      <family val="3"/>
    </font>
    <font>
      <sz val="12"/>
      <name val="Meiryo UI"/>
      <family val="3"/>
    </font>
    <font>
      <sz val="14"/>
      <color rgb="FFFF0000"/>
      <name val="Meiryo UI"/>
      <family val="3"/>
    </font>
    <font>
      <sz val="9"/>
      <color indexed="81"/>
      <name val="ＭＳ Ｐゴシック"/>
      <family val="3"/>
      <charset val="128"/>
    </font>
  </fonts>
  <fills count="28">
    <fill>
      <patternFill patternType="none"/>
    </fill>
    <fill>
      <patternFill patternType="gray125"/>
    </fill>
    <fill>
      <patternFill patternType="solid">
        <fgColor theme="7"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rgb="FFCCFFCC"/>
        <bgColor indexed="64"/>
      </patternFill>
    </fill>
    <fill>
      <patternFill patternType="solid">
        <fgColor theme="0"/>
        <bgColor indexed="64"/>
      </patternFill>
    </fill>
    <fill>
      <patternFill patternType="solid">
        <fgColor theme="0" tint="-4.9989318521683403E-2"/>
        <bgColor indexed="64"/>
      </patternFill>
    </fill>
    <fill>
      <patternFill patternType="solid">
        <fgColor rgb="FFC1F0C8"/>
        <bgColor indexed="64"/>
      </patternFill>
    </fill>
    <fill>
      <gradientFill degree="180">
        <stop position="0">
          <color theme="7" tint="0.80001220740379042"/>
        </stop>
        <stop position="1">
          <color theme="6" tint="0.59999389629810485"/>
        </stop>
      </gradientFill>
    </fill>
    <fill>
      <patternFill patternType="solid">
        <fgColor rgb="FFF7C7AC"/>
        <bgColor indexed="64"/>
      </patternFill>
    </fill>
    <fill>
      <patternFill patternType="solid">
        <fgColor rgb="FFD9D9D9"/>
        <bgColor indexed="64"/>
      </patternFill>
    </fill>
    <fill>
      <patternFill patternType="solid">
        <fgColor rgb="FFCAEDFB"/>
        <bgColor indexed="64"/>
      </patternFill>
    </fill>
    <fill>
      <patternFill patternType="solid">
        <fgColor theme="2" tint="-0.249977111117893"/>
        <bgColor indexed="64"/>
      </patternFill>
    </fill>
    <fill>
      <patternFill patternType="solid">
        <fgColor theme="8" tint="0.79998168889431442"/>
        <bgColor indexed="64"/>
      </patternFill>
    </fill>
    <fill>
      <gradientFill degree="270">
        <stop position="0">
          <color theme="7" tint="0.80001220740379042"/>
        </stop>
        <stop position="1">
          <color theme="6" tint="0.59999389629810485"/>
        </stop>
      </gradientFill>
    </fill>
    <fill>
      <patternFill patternType="solid">
        <fgColor rgb="FFFFF2CC"/>
        <bgColor indexed="64"/>
      </patternFill>
    </fill>
    <fill>
      <patternFill patternType="solid">
        <fgColor theme="5" tint="0.79998168889431442"/>
        <bgColor indexed="64"/>
      </patternFill>
    </fill>
    <fill>
      <patternFill patternType="solid">
        <fgColor rgb="FFCCFF99"/>
        <bgColor indexed="64"/>
      </patternFill>
    </fill>
    <fill>
      <gradientFill degree="180">
        <stop position="0">
          <color theme="7" tint="0.79998168889431442"/>
        </stop>
        <stop position="1">
          <color theme="6" tint="0.59999389629810485"/>
        </stop>
      </gradient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medium">
        <color indexed="64"/>
      </right>
      <top/>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11">
    <xf numFmtId="0" fontId="0" fillId="0" borderId="0">
      <alignment vertical="center"/>
    </xf>
    <xf numFmtId="0" fontId="4" fillId="0" borderId="0"/>
    <xf numFmtId="0" fontId="4" fillId="0" borderId="0">
      <alignment vertical="center"/>
    </xf>
    <xf numFmtId="0" fontId="16" fillId="0" borderId="0"/>
    <xf numFmtId="0" fontId="4" fillId="0" borderId="0"/>
    <xf numFmtId="0" fontId="20" fillId="0" borderId="0" applyNumberFormat="0" applyFill="0" applyBorder="0" applyAlignment="0" applyProtection="0">
      <alignment vertical="center"/>
    </xf>
    <xf numFmtId="0" fontId="37" fillId="0" borderId="0" applyNumberFormat="0" applyFill="0" applyBorder="0" applyAlignment="0" applyProtection="0"/>
    <xf numFmtId="0" fontId="67" fillId="0" borderId="0">
      <alignment vertical="center"/>
    </xf>
    <xf numFmtId="0" fontId="71" fillId="0" borderId="0"/>
    <xf numFmtId="0" fontId="73" fillId="0" borderId="0" applyNumberFormat="0" applyFill="0" applyBorder="0" applyAlignment="0" applyProtection="0">
      <alignment vertical="center"/>
    </xf>
    <xf numFmtId="0" fontId="71" fillId="0" borderId="0"/>
  </cellStyleXfs>
  <cellXfs count="414">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3" borderId="1" xfId="0" applyFont="1" applyFill="1" applyBorder="1">
      <alignment vertical="center"/>
    </xf>
    <xf numFmtId="0" fontId="3" fillId="5" borderId="1" xfId="0" applyFont="1" applyFill="1" applyBorder="1">
      <alignment vertical="center"/>
    </xf>
    <xf numFmtId="0" fontId="11" fillId="0" borderId="0" xfId="1" applyFont="1" applyAlignment="1">
      <alignment vertical="center" shrinkToFit="1"/>
    </xf>
    <xf numFmtId="0" fontId="12" fillId="0" borderId="0" xfId="0" applyFont="1">
      <alignment vertical="center"/>
    </xf>
    <xf numFmtId="0" fontId="4" fillId="8" borderId="0" xfId="2" applyFill="1" applyAlignment="1">
      <alignment horizontal="center" vertical="center"/>
    </xf>
    <xf numFmtId="49" fontId="4" fillId="9" borderId="0" xfId="2" applyNumberFormat="1" applyFill="1" applyAlignment="1">
      <alignment horizontal="center" vertical="center" wrapText="1"/>
    </xf>
    <xf numFmtId="176" fontId="4" fillId="9" borderId="0" xfId="2" applyNumberFormat="1" applyFill="1" applyAlignment="1">
      <alignment horizontal="center" vertical="center"/>
    </xf>
    <xf numFmtId="0" fontId="0" fillId="0" borderId="0" xfId="2" applyFont="1">
      <alignment vertical="center"/>
    </xf>
    <xf numFmtId="0" fontId="4" fillId="7" borderId="0" xfId="2" applyFill="1" applyAlignment="1">
      <alignment horizontal="left" vertical="center"/>
    </xf>
    <xf numFmtId="0" fontId="4" fillId="7" borderId="0" xfId="2" applyFill="1" applyAlignment="1">
      <alignment horizontal="center" vertical="center"/>
    </xf>
    <xf numFmtId="0" fontId="4" fillId="7" borderId="0" xfId="2" applyFill="1">
      <alignment vertical="center"/>
    </xf>
    <xf numFmtId="49" fontId="17" fillId="7" borderId="0" xfId="3" applyNumberFormat="1" applyFont="1" applyFill="1" applyAlignment="1">
      <alignment vertical="center"/>
    </xf>
    <xf numFmtId="176" fontId="17" fillId="7" borderId="0" xfId="3" applyNumberFormat="1" applyFont="1" applyFill="1" applyAlignment="1">
      <alignment vertical="center"/>
    </xf>
    <xf numFmtId="0" fontId="4" fillId="0" borderId="0" xfId="2" applyAlignment="1">
      <alignment horizontal="left" vertical="center"/>
    </xf>
    <xf numFmtId="0" fontId="4" fillId="0" borderId="0" xfId="2" applyAlignment="1">
      <alignment horizontal="center" vertical="center"/>
    </xf>
    <xf numFmtId="0" fontId="0" fillId="0" borderId="0" xfId="2" applyFont="1" applyAlignment="1">
      <alignment horizontal="center" vertical="center"/>
    </xf>
    <xf numFmtId="0" fontId="4" fillId="0" borderId="0" xfId="2">
      <alignment vertical="center"/>
    </xf>
    <xf numFmtId="49" fontId="4" fillId="0" borderId="0" xfId="2" applyNumberFormat="1">
      <alignment vertical="center"/>
    </xf>
    <xf numFmtId="176" fontId="4" fillId="0" borderId="0" xfId="2" applyNumberFormat="1">
      <alignment vertical="center"/>
    </xf>
    <xf numFmtId="0" fontId="0" fillId="0" borderId="0" xfId="2" applyFont="1" applyAlignment="1">
      <alignment horizontal="left" vertical="center"/>
    </xf>
    <xf numFmtId="0" fontId="18" fillId="0" borderId="0" xfId="1" applyFont="1" applyAlignment="1">
      <alignment horizontal="left" vertical="center" wrapText="1"/>
    </xf>
    <xf numFmtId="0" fontId="4" fillId="0" borderId="0" xfId="1" applyAlignment="1">
      <alignment horizontal="center" vertical="center"/>
    </xf>
    <xf numFmtId="0" fontId="4" fillId="0" borderId="0" xfId="1" applyAlignment="1">
      <alignment horizontal="left" vertical="center"/>
    </xf>
    <xf numFmtId="20" fontId="14" fillId="0" borderId="7" xfId="1" applyNumberFormat="1" applyFont="1" applyBorder="1" applyAlignment="1">
      <alignment vertical="center"/>
    </xf>
    <xf numFmtId="20" fontId="14" fillId="0" borderId="0" xfId="1" applyNumberFormat="1" applyFont="1" applyAlignment="1">
      <alignment vertical="center"/>
    </xf>
    <xf numFmtId="176" fontId="0" fillId="0" borderId="0" xfId="2" applyNumberFormat="1" applyFont="1">
      <alignment vertical="center"/>
    </xf>
    <xf numFmtId="0" fontId="3" fillId="0" borderId="0" xfId="0" applyFont="1" applyProtection="1">
      <alignment vertical="center"/>
      <protection locked="0"/>
    </xf>
    <xf numFmtId="0" fontId="11" fillId="0" borderId="0" xfId="0" applyFont="1" applyProtection="1">
      <alignment vertical="center"/>
      <protection locked="0"/>
    </xf>
    <xf numFmtId="0" fontId="12" fillId="0" borderId="1" xfId="0" applyFont="1" applyBorder="1">
      <alignment vertical="center"/>
    </xf>
    <xf numFmtId="0" fontId="15" fillId="0" borderId="0" xfId="0" applyFont="1">
      <alignment vertical="center"/>
    </xf>
    <xf numFmtId="0" fontId="26" fillId="0" borderId="1" xfId="4" applyFont="1" applyBorder="1" applyAlignment="1">
      <alignment horizontal="center" vertical="center"/>
    </xf>
    <xf numFmtId="0" fontId="27" fillId="0" borderId="0" xfId="4" applyFont="1"/>
    <xf numFmtId="0" fontId="29" fillId="0" borderId="0" xfId="4" applyFont="1"/>
    <xf numFmtId="0" fontId="30" fillId="0" borderId="0" xfId="4" applyFont="1"/>
    <xf numFmtId="178" fontId="31" fillId="0" borderId="0" xfId="4" applyNumberFormat="1" applyFont="1" applyAlignment="1">
      <alignment vertical="top"/>
    </xf>
    <xf numFmtId="0" fontId="32" fillId="0" borderId="0" xfId="4" applyFont="1"/>
    <xf numFmtId="0" fontId="23" fillId="0" borderId="0" xfId="4" applyFont="1" applyAlignment="1">
      <alignment wrapText="1" shrinkToFit="1"/>
    </xf>
    <xf numFmtId="178" fontId="31" fillId="0" borderId="18" xfId="4" applyNumberFormat="1" applyFont="1" applyBorder="1" applyAlignment="1">
      <alignment vertical="top"/>
    </xf>
    <xf numFmtId="0" fontId="33" fillId="0" borderId="0" xfId="4" applyFont="1" applyAlignment="1">
      <alignment vertical="center"/>
    </xf>
    <xf numFmtId="0" fontId="23" fillId="0" borderId="0" xfId="4" applyFont="1" applyAlignment="1">
      <alignment vertical="center" wrapText="1" shrinkToFit="1"/>
    </xf>
    <xf numFmtId="0" fontId="27" fillId="0" borderId="0" xfId="4" applyFont="1" applyAlignment="1">
      <alignment vertical="center"/>
    </xf>
    <xf numFmtId="0" fontId="31" fillId="0" borderId="14" xfId="4" applyFont="1" applyBorder="1" applyAlignment="1">
      <alignment horizontal="center" vertical="center" wrapText="1"/>
    </xf>
    <xf numFmtId="0" fontId="29" fillId="0" borderId="12" xfId="4" applyFont="1" applyBorder="1" applyAlignment="1">
      <alignment horizontal="center" vertical="center"/>
    </xf>
    <xf numFmtId="0" fontId="29" fillId="0" borderId="13" xfId="4" applyFont="1" applyBorder="1" applyAlignment="1">
      <alignment horizontal="center" vertical="center" wrapText="1" shrinkToFit="1"/>
    </xf>
    <xf numFmtId="0" fontId="25" fillId="0" borderId="0" xfId="4" applyFont="1" applyAlignment="1">
      <alignment vertical="center"/>
    </xf>
    <xf numFmtId="0" fontId="29" fillId="0" borderId="13" xfId="4" applyFont="1" applyBorder="1" applyAlignment="1">
      <alignment horizontal="center" vertical="center"/>
    </xf>
    <xf numFmtId="0" fontId="31" fillId="0" borderId="17" xfId="4" applyFont="1" applyBorder="1" applyAlignment="1">
      <alignment horizontal="center" vertical="center" wrapText="1"/>
    </xf>
    <xf numFmtId="0" fontId="29" fillId="0" borderId="5" xfId="4" applyFont="1" applyBorder="1" applyAlignment="1">
      <alignment horizontal="center" vertical="center"/>
    </xf>
    <xf numFmtId="0" fontId="23" fillId="0" borderId="16" xfId="4" applyFont="1" applyBorder="1" applyAlignment="1">
      <alignment horizontal="center" vertical="center" wrapText="1" shrinkToFit="1"/>
    </xf>
    <xf numFmtId="0" fontId="35" fillId="15" borderId="21" xfId="4" applyFont="1" applyFill="1" applyBorder="1" applyAlignment="1">
      <alignment horizontal="left" vertical="center" wrapText="1" shrinkToFit="1"/>
    </xf>
    <xf numFmtId="0" fontId="35" fillId="15" borderId="22" xfId="4" applyFont="1" applyFill="1" applyBorder="1" applyAlignment="1">
      <alignment horizontal="left" vertical="center" wrapText="1" shrinkToFit="1"/>
    </xf>
    <xf numFmtId="0" fontId="28" fillId="0" borderId="0" xfId="4" applyFont="1" applyAlignment="1">
      <alignment horizontal="right" vertical="center"/>
    </xf>
    <xf numFmtId="0" fontId="29" fillId="0" borderId="0" xfId="4" applyFont="1" applyAlignment="1">
      <alignment horizontal="center" vertical="center"/>
    </xf>
    <xf numFmtId="0" fontId="31" fillId="0" borderId="1" xfId="4" applyFont="1" applyBorder="1" applyAlignment="1">
      <alignment horizontal="center" vertical="center" wrapText="1"/>
    </xf>
    <xf numFmtId="0" fontId="31" fillId="0" borderId="5" xfId="4" applyFont="1" applyBorder="1" applyAlignment="1">
      <alignment horizontal="center" vertical="center" wrapText="1"/>
    </xf>
    <xf numFmtId="0" fontId="38" fillId="0" borderId="1" xfId="6" applyFont="1" applyFill="1" applyBorder="1" applyAlignment="1">
      <alignment horizontal="left" vertical="center" wrapText="1" readingOrder="1"/>
    </xf>
    <xf numFmtId="0" fontId="39" fillId="0" borderId="16" xfId="4" applyFont="1" applyBorder="1" applyAlignment="1">
      <alignment vertical="top" wrapText="1" shrinkToFit="1"/>
    </xf>
    <xf numFmtId="0" fontId="40" fillId="0" borderId="1" xfId="4" applyFont="1" applyBorder="1" applyAlignment="1">
      <alignment horizontal="center" vertical="center"/>
    </xf>
    <xf numFmtId="0" fontId="28" fillId="0" borderId="0" xfId="4" applyFont="1" applyAlignment="1">
      <alignment vertical="center"/>
    </xf>
    <xf numFmtId="0" fontId="29" fillId="0" borderId="1" xfId="4" applyFont="1" applyBorder="1" applyAlignment="1">
      <alignment vertical="center"/>
    </xf>
    <xf numFmtId="0" fontId="29" fillId="0" borderId="18" xfId="4" applyFont="1" applyBorder="1" applyAlignment="1">
      <alignment vertical="center" wrapText="1"/>
    </xf>
    <xf numFmtId="0" fontId="41" fillId="0" borderId="18" xfId="6" applyFont="1" applyFill="1" applyBorder="1" applyAlignment="1" applyProtection="1">
      <alignment vertical="center" wrapText="1"/>
    </xf>
    <xf numFmtId="0" fontId="39" fillId="0" borderId="16" xfId="1" applyFont="1" applyBorder="1" applyAlignment="1">
      <alignment vertical="top" wrapText="1" shrinkToFit="1"/>
    </xf>
    <xf numFmtId="0" fontId="31" fillId="0" borderId="0" xfId="4" applyFont="1" applyAlignment="1">
      <alignment horizontal="center"/>
    </xf>
    <xf numFmtId="0" fontId="25" fillId="0" borderId="0" xfId="4" applyFont="1" applyAlignment="1">
      <alignment wrapText="1" shrinkToFit="1"/>
    </xf>
    <xf numFmtId="0" fontId="31" fillId="21" borderId="1" xfId="4" applyFont="1" applyFill="1" applyBorder="1" applyAlignment="1">
      <alignment horizontal="center" vertical="center" wrapText="1"/>
    </xf>
    <xf numFmtId="0" fontId="31" fillId="21" borderId="5" xfId="4" applyFont="1" applyFill="1" applyBorder="1" applyAlignment="1">
      <alignment horizontal="center" vertical="center" wrapText="1"/>
    </xf>
    <xf numFmtId="0" fontId="38" fillId="21" borderId="1" xfId="6" applyFont="1" applyFill="1" applyBorder="1" applyAlignment="1">
      <alignment horizontal="left" vertical="center" wrapText="1" readingOrder="1"/>
    </xf>
    <xf numFmtId="0" fontId="39" fillId="21" borderId="16" xfId="4" applyFont="1" applyFill="1" applyBorder="1" applyAlignment="1">
      <alignment vertical="top" wrapText="1" shrinkToFit="1"/>
    </xf>
    <xf numFmtId="0" fontId="40" fillId="21" borderId="1" xfId="4" applyFont="1" applyFill="1" applyBorder="1" applyAlignment="1">
      <alignment horizontal="center" vertical="center"/>
    </xf>
    <xf numFmtId="0" fontId="28" fillId="21" borderId="0" xfId="4" applyFont="1" applyFill="1" applyAlignment="1">
      <alignment vertical="center"/>
    </xf>
    <xf numFmtId="0" fontId="29" fillId="21" borderId="1" xfId="4" applyFont="1" applyFill="1" applyBorder="1" applyAlignment="1">
      <alignment vertical="center"/>
    </xf>
    <xf numFmtId="0" fontId="41" fillId="21" borderId="18" xfId="6" applyFont="1" applyFill="1" applyBorder="1" applyAlignment="1" applyProtection="1">
      <alignment vertical="center" wrapText="1"/>
    </xf>
    <xf numFmtId="0" fontId="27" fillId="21" borderId="0" xfId="4" applyFont="1" applyFill="1" applyAlignment="1">
      <alignment vertical="center"/>
    </xf>
    <xf numFmtId="178" fontId="36" fillId="0" borderId="0" xfId="4" applyNumberFormat="1" applyFont="1" applyAlignment="1">
      <alignment vertical="top"/>
    </xf>
    <xf numFmtId="178" fontId="29" fillId="0" borderId="18" xfId="4" applyNumberFormat="1" applyFont="1" applyBorder="1" applyAlignment="1">
      <alignment vertical="top"/>
    </xf>
    <xf numFmtId="178" fontId="29" fillId="0" borderId="12" xfId="4" applyNumberFormat="1" applyFont="1" applyBorder="1" applyAlignment="1">
      <alignment horizontal="center" vertical="center"/>
    </xf>
    <xf numFmtId="178" fontId="29" fillId="0" borderId="5" xfId="4" applyNumberFormat="1" applyFont="1" applyBorder="1" applyAlignment="1">
      <alignment horizontal="center" vertical="center"/>
    </xf>
    <xf numFmtId="178" fontId="29" fillId="0" borderId="5" xfId="4" applyNumberFormat="1" applyFont="1" applyBorder="1" applyAlignment="1">
      <alignment vertical="center"/>
    </xf>
    <xf numFmtId="178" fontId="29" fillId="21" borderId="5" xfId="4" applyNumberFormat="1" applyFont="1" applyFill="1" applyBorder="1" applyAlignment="1">
      <alignment vertical="center"/>
    </xf>
    <xf numFmtId="178" fontId="29" fillId="0" borderId="0" xfId="4" applyNumberFormat="1" applyFont="1" applyAlignment="1">
      <alignment horizontal="center"/>
    </xf>
    <xf numFmtId="0" fontId="27" fillId="0" borderId="0" xfId="4" applyFont="1" applyAlignment="1">
      <alignment horizontal="left" shrinkToFit="1"/>
    </xf>
    <xf numFmtId="0" fontId="23" fillId="0" borderId="0" xfId="4" applyFont="1" applyAlignment="1">
      <alignment horizontal="left" shrinkToFit="1"/>
    </xf>
    <xf numFmtId="0" fontId="35" fillId="15" borderId="22" xfId="4" applyFont="1" applyFill="1" applyBorder="1" applyAlignment="1">
      <alignment horizontal="left" vertical="center" shrinkToFit="1"/>
    </xf>
    <xf numFmtId="0" fontId="40" fillId="0" borderId="1" xfId="4" applyFont="1" applyBorder="1" applyAlignment="1">
      <alignment horizontal="left" vertical="center" shrinkToFit="1"/>
    </xf>
    <xf numFmtId="0" fontId="40" fillId="21" borderId="1" xfId="4" applyFont="1" applyFill="1" applyBorder="1" applyAlignment="1">
      <alignment horizontal="left" vertical="center" shrinkToFit="1"/>
    </xf>
    <xf numFmtId="0" fontId="25" fillId="0" borderId="0" xfId="4" applyFont="1" applyAlignment="1">
      <alignment horizontal="left" shrinkToFit="1"/>
    </xf>
    <xf numFmtId="178" fontId="33" fillId="0" borderId="0" xfId="4" applyNumberFormat="1" applyFont="1"/>
    <xf numFmtId="178" fontId="42" fillId="0" borderId="0" xfId="4" applyNumberFormat="1" applyFont="1" applyAlignment="1">
      <alignment horizontal="center"/>
    </xf>
    <xf numFmtId="178" fontId="29" fillId="0" borderId="0" xfId="4" applyNumberFormat="1" applyFont="1" applyAlignment="1">
      <alignment horizontal="center" vertical="center"/>
    </xf>
    <xf numFmtId="178" fontId="29" fillId="21" borderId="5" xfId="4" applyNumberFormat="1" applyFont="1" applyFill="1" applyBorder="1" applyAlignment="1">
      <alignment horizontal="center" vertical="center"/>
    </xf>
    <xf numFmtId="0" fontId="20" fillId="0" borderId="0" xfId="5" applyAlignment="1">
      <alignment horizontal="center" vertical="center"/>
    </xf>
    <xf numFmtId="0" fontId="34" fillId="18" borderId="1" xfId="4" applyFont="1" applyFill="1" applyBorder="1" applyAlignment="1">
      <alignment horizontal="center" vertical="top" textRotation="255" wrapText="1" readingOrder="2"/>
    </xf>
    <xf numFmtId="0" fontId="31" fillId="18" borderId="1" xfId="4" applyFont="1" applyFill="1" applyBorder="1" applyAlignment="1">
      <alignment horizontal="center" vertical="top" textRotation="255" wrapText="1" readingOrder="2"/>
    </xf>
    <xf numFmtId="0" fontId="34" fillId="16" borderId="1" xfId="4" applyFont="1" applyFill="1" applyBorder="1" applyAlignment="1">
      <alignment horizontal="center" vertical="top" textRotation="255" wrapText="1" readingOrder="2"/>
    </xf>
    <xf numFmtId="0" fontId="34" fillId="19" borderId="1" xfId="4" applyFont="1" applyFill="1" applyBorder="1" applyAlignment="1">
      <alignment horizontal="center" vertical="top" textRotation="255" wrapText="1" readingOrder="2"/>
    </xf>
    <xf numFmtId="0" fontId="34" fillId="20" borderId="1" xfId="4" applyFont="1" applyFill="1" applyBorder="1" applyAlignment="1">
      <alignment horizontal="center" vertical="top" textRotation="255" wrapText="1" readingOrder="2"/>
    </xf>
    <xf numFmtId="0" fontId="43" fillId="23" borderId="2" xfId="1" applyFont="1" applyFill="1" applyBorder="1" applyAlignment="1">
      <alignment horizontal="center" vertical="top" textRotation="255" shrinkToFit="1"/>
    </xf>
    <xf numFmtId="0" fontId="4" fillId="6" borderId="0" xfId="2" applyFill="1">
      <alignment vertical="center"/>
    </xf>
    <xf numFmtId="0" fontId="8" fillId="6" borderId="0" xfId="0" applyFont="1" applyFill="1">
      <alignment vertical="center"/>
    </xf>
    <xf numFmtId="0" fontId="3" fillId="6" borderId="0" xfId="0" applyFont="1" applyFill="1">
      <alignment vertical="center"/>
    </xf>
    <xf numFmtId="0" fontId="4" fillId="6" borderId="0" xfId="1" applyFill="1" applyAlignment="1">
      <alignment vertical="center"/>
    </xf>
    <xf numFmtId="0" fontId="4" fillId="6" borderId="0" xfId="2" applyFill="1" applyAlignment="1">
      <alignment horizontal="left" vertical="center"/>
    </xf>
    <xf numFmtId="0" fontId="4" fillId="6" borderId="0" xfId="2" applyFill="1" applyAlignment="1">
      <alignment horizontal="center" vertical="center"/>
    </xf>
    <xf numFmtId="0" fontId="44" fillId="0" borderId="0" xfId="0" applyFont="1">
      <alignment vertical="center"/>
    </xf>
    <xf numFmtId="0" fontId="3" fillId="7" borderId="0" xfId="0" applyFont="1" applyFill="1">
      <alignment vertical="center"/>
    </xf>
    <xf numFmtId="0" fontId="3" fillId="0" borderId="0" xfId="0" applyFont="1" applyAlignment="1">
      <alignment horizontal="center" vertical="center"/>
    </xf>
    <xf numFmtId="0" fontId="3" fillId="0" borderId="0" xfId="0" applyFont="1" applyAlignment="1">
      <alignment vertical="center" wrapText="1"/>
    </xf>
    <xf numFmtId="0" fontId="8" fillId="0" borderId="0" xfId="0" applyFont="1">
      <alignment vertical="center"/>
    </xf>
    <xf numFmtId="0" fontId="49" fillId="0" borderId="0" xfId="0" applyFont="1">
      <alignment vertical="center"/>
    </xf>
    <xf numFmtId="0" fontId="12" fillId="0" borderId="4" xfId="0" applyFont="1" applyBorder="1" applyAlignment="1">
      <alignment horizontal="center" vertical="center"/>
    </xf>
    <xf numFmtId="0" fontId="5" fillId="4" borderId="2" xfId="0" applyFont="1" applyFill="1" applyBorder="1" applyAlignment="1">
      <alignment horizontal="left" vertical="center"/>
    </xf>
    <xf numFmtId="0" fontId="7" fillId="4" borderId="3" xfId="0" applyFont="1" applyFill="1" applyBorder="1" applyAlignment="1">
      <alignment horizontal="left" vertical="center"/>
    </xf>
    <xf numFmtId="0" fontId="7" fillId="4" borderId="4" xfId="0" applyFont="1" applyFill="1" applyBorder="1" applyAlignment="1">
      <alignment horizontal="left" vertical="center"/>
    </xf>
    <xf numFmtId="0" fontId="3" fillId="3" borderId="5" xfId="0" applyFont="1" applyFill="1" applyBorder="1" applyAlignment="1">
      <alignment vertical="center" wrapText="1"/>
    </xf>
    <xf numFmtId="0" fontId="3" fillId="3" borderId="1" xfId="0" applyFont="1" applyFill="1" applyBorder="1" applyAlignment="1">
      <alignment vertical="center" wrapText="1"/>
    </xf>
    <xf numFmtId="0" fontId="3" fillId="3" borderId="12" xfId="0" applyFont="1" applyFill="1" applyBorder="1">
      <alignment vertical="center"/>
    </xf>
    <xf numFmtId="0" fontId="3" fillId="3" borderId="5" xfId="0" applyFont="1" applyFill="1" applyBorder="1">
      <alignment vertical="center"/>
    </xf>
    <xf numFmtId="0" fontId="3" fillId="0" borderId="0" xfId="1" applyFont="1" applyAlignment="1">
      <alignment vertical="center" shrinkToFit="1"/>
    </xf>
    <xf numFmtId="0" fontId="3" fillId="0" borderId="6" xfId="0" applyFont="1" applyBorder="1">
      <alignment vertical="center"/>
    </xf>
    <xf numFmtId="0" fontId="11" fillId="12" borderId="1" xfId="1" applyFont="1" applyFill="1" applyBorder="1" applyAlignment="1">
      <alignment vertical="center" shrinkToFit="1"/>
    </xf>
    <xf numFmtId="0" fontId="11" fillId="10" borderId="1" xfId="1" applyFont="1" applyFill="1" applyBorder="1" applyAlignment="1">
      <alignment vertical="center" shrinkToFit="1"/>
    </xf>
    <xf numFmtId="0" fontId="11" fillId="12" borderId="1" xfId="1" applyFont="1" applyFill="1" applyBorder="1" applyAlignment="1">
      <alignment vertical="center" wrapText="1" shrinkToFit="1"/>
    </xf>
    <xf numFmtId="0" fontId="13" fillId="10" borderId="1" xfId="1" applyFont="1" applyFill="1" applyBorder="1" applyAlignment="1">
      <alignment vertical="center" wrapText="1" shrinkToFit="1"/>
    </xf>
    <xf numFmtId="0" fontId="11" fillId="11" borderId="1" xfId="1" applyFont="1" applyFill="1" applyBorder="1" applyAlignment="1">
      <alignment vertical="center" shrinkToFit="1"/>
    </xf>
    <xf numFmtId="0" fontId="11" fillId="17" borderId="1" xfId="1" applyFont="1" applyFill="1" applyBorder="1" applyAlignment="1">
      <alignment vertical="center" shrinkToFit="1"/>
    </xf>
    <xf numFmtId="0" fontId="11" fillId="16" borderId="1" xfId="1" applyFont="1" applyFill="1" applyBorder="1" applyAlignment="1">
      <alignment vertical="center" shrinkToFit="1"/>
    </xf>
    <xf numFmtId="0" fontId="11" fillId="11" borderId="1" xfId="1" applyFont="1" applyFill="1" applyBorder="1" applyAlignment="1">
      <alignment vertical="center" wrapText="1" shrinkToFit="1"/>
    </xf>
    <xf numFmtId="0" fontId="11" fillId="3" borderId="1" xfId="1" applyFont="1" applyFill="1" applyBorder="1" applyAlignment="1">
      <alignment vertical="center" shrinkToFit="1"/>
    </xf>
    <xf numFmtId="0" fontId="11" fillId="3" borderId="1" xfId="1" applyFont="1" applyFill="1" applyBorder="1" applyAlignment="1">
      <alignment vertical="center" wrapText="1" shrinkToFit="1"/>
    </xf>
    <xf numFmtId="0" fontId="11" fillId="0" borderId="1" xfId="1" applyFont="1" applyBorder="1" applyAlignment="1">
      <alignment vertical="center" wrapText="1" shrinkToFit="1"/>
    </xf>
    <xf numFmtId="0" fontId="7" fillId="0" borderId="0" xfId="0" applyFont="1">
      <alignment vertical="center"/>
    </xf>
    <xf numFmtId="0" fontId="11" fillId="3" borderId="9" xfId="4" applyFont="1" applyFill="1" applyBorder="1" applyAlignment="1">
      <alignment vertical="center"/>
    </xf>
    <xf numFmtId="0" fontId="11" fillId="3" borderId="4" xfId="4" applyFont="1" applyFill="1" applyBorder="1" applyAlignment="1">
      <alignment vertical="center"/>
    </xf>
    <xf numFmtId="0" fontId="11" fillId="0" borderId="0" xfId="4" applyFont="1" applyAlignment="1">
      <alignment vertical="center"/>
    </xf>
    <xf numFmtId="0" fontId="3" fillId="3" borderId="10" xfId="4" applyFont="1" applyFill="1" applyBorder="1" applyAlignment="1">
      <alignment vertical="center"/>
    </xf>
    <xf numFmtId="0" fontId="3" fillId="0" borderId="0" xfId="4" applyFont="1" applyAlignment="1">
      <alignment vertical="center"/>
    </xf>
    <xf numFmtId="0" fontId="12" fillId="0" borderId="11" xfId="0" applyFont="1" applyBorder="1">
      <alignment vertical="center"/>
    </xf>
    <xf numFmtId="177" fontId="3" fillId="0" borderId="0" xfId="0" applyNumberFormat="1" applyFont="1">
      <alignment vertical="center"/>
    </xf>
    <xf numFmtId="0" fontId="11" fillId="0" borderId="0" xfId="0" applyFont="1">
      <alignment vertical="center"/>
    </xf>
    <xf numFmtId="0" fontId="11" fillId="5" borderId="1" xfId="0" applyFont="1" applyFill="1" applyBorder="1">
      <alignment vertical="center"/>
    </xf>
    <xf numFmtId="0" fontId="47" fillId="0" borderId="0" xfId="0" applyFont="1" applyAlignment="1">
      <alignment horizontal="left" vertical="center"/>
    </xf>
    <xf numFmtId="0" fontId="51" fillId="0" borderId="0" xfId="0" applyFont="1" applyAlignment="1">
      <alignment horizontal="left" vertical="center"/>
    </xf>
    <xf numFmtId="0" fontId="51" fillId="0" borderId="0" xfId="0" applyFont="1">
      <alignment vertical="center"/>
    </xf>
    <xf numFmtId="0" fontId="52" fillId="0" borderId="0" xfId="0" applyFont="1" applyAlignment="1">
      <alignment horizontal="left" vertical="center"/>
    </xf>
    <xf numFmtId="0" fontId="50" fillId="0" borderId="0" xfId="0" applyFont="1" applyAlignment="1">
      <alignment horizontal="center" vertical="center"/>
    </xf>
    <xf numFmtId="0" fontId="11" fillId="0" borderId="1" xfId="0" applyFont="1" applyBorder="1" applyProtection="1">
      <alignment vertical="center"/>
      <protection locked="0"/>
    </xf>
    <xf numFmtId="0" fontId="11" fillId="0" borderId="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 xfId="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179" fontId="11" fillId="0" borderId="1" xfId="0" applyNumberFormat="1" applyFont="1" applyBorder="1" applyAlignment="1" applyProtection="1">
      <alignment horizontal="center" vertical="center"/>
      <protection locked="0"/>
    </xf>
    <xf numFmtId="177" fontId="11" fillId="0" borderId="1" xfId="0" applyNumberFormat="1" applyFont="1" applyBorder="1" applyAlignment="1" applyProtection="1">
      <alignment horizontal="center" vertical="center"/>
      <protection locked="0"/>
    </xf>
    <xf numFmtId="0" fontId="8" fillId="3" borderId="1" xfId="0" applyFont="1" applyFill="1" applyBorder="1">
      <alignment vertical="center"/>
    </xf>
    <xf numFmtId="0" fontId="11" fillId="20" borderId="4" xfId="0" applyFont="1" applyFill="1" applyBorder="1" applyAlignment="1">
      <alignment horizontal="left" vertical="center"/>
    </xf>
    <xf numFmtId="0" fontId="11" fillId="20" borderId="1" xfId="0" applyFont="1" applyFill="1" applyBorder="1" applyAlignment="1">
      <alignment horizontal="left" vertical="center"/>
    </xf>
    <xf numFmtId="0" fontId="12" fillId="0" borderId="1" xfId="0" applyFont="1" applyBorder="1" applyAlignment="1">
      <alignment horizontal="center" vertical="center"/>
    </xf>
    <xf numFmtId="0" fontId="12" fillId="0" borderId="1" xfId="1" applyFont="1" applyBorder="1" applyAlignment="1">
      <alignment horizontal="center" vertical="center" shrinkToFit="1"/>
    </xf>
    <xf numFmtId="0" fontId="11" fillId="11" borderId="12" xfId="1" applyFont="1" applyFill="1" applyBorder="1" applyAlignment="1">
      <alignment vertical="center" shrinkToFit="1"/>
    </xf>
    <xf numFmtId="0" fontId="12" fillId="0" borderId="12" xfId="1" applyFont="1" applyBorder="1" applyAlignment="1">
      <alignment horizontal="center" vertical="center" shrinkToFit="1"/>
    </xf>
    <xf numFmtId="0" fontId="11" fillId="3" borderId="12" xfId="1" applyFont="1" applyFill="1" applyBorder="1" applyAlignment="1">
      <alignment vertical="center" wrapText="1" shrinkToFit="1"/>
    </xf>
    <xf numFmtId="0" fontId="11" fillId="0" borderId="0" xfId="1" applyFont="1" applyAlignment="1">
      <alignment vertical="center" wrapText="1" shrinkToFit="1"/>
    </xf>
    <xf numFmtId="14" fontId="11" fillId="20" borderId="1" xfId="0" applyNumberFormat="1" applyFont="1" applyFill="1" applyBorder="1">
      <alignment vertical="center"/>
    </xf>
    <xf numFmtId="0" fontId="11" fillId="20" borderId="1" xfId="0" applyFont="1" applyFill="1" applyBorder="1">
      <alignment vertical="center"/>
    </xf>
    <xf numFmtId="0" fontId="15" fillId="3" borderId="1" xfId="0" applyFont="1" applyFill="1" applyBorder="1" applyAlignment="1">
      <alignment vertical="center" wrapText="1"/>
    </xf>
    <xf numFmtId="0" fontId="12" fillId="0" borderId="0" xfId="0" applyFont="1" applyAlignment="1">
      <alignment horizontal="left" vertical="center"/>
    </xf>
    <xf numFmtId="0" fontId="12" fillId="0" borderId="0" xfId="0" applyFont="1" applyAlignment="1">
      <alignment vertical="center" wrapText="1"/>
    </xf>
    <xf numFmtId="0" fontId="49" fillId="0" borderId="0" xfId="0" applyFont="1" applyAlignment="1">
      <alignment horizontal="center" vertical="center"/>
    </xf>
    <xf numFmtId="0" fontId="49" fillId="0" borderId="0" xfId="0" applyFont="1" applyAlignment="1">
      <alignment horizontal="left" vertical="center"/>
    </xf>
    <xf numFmtId="0" fontId="49" fillId="0" borderId="0" xfId="0" applyFont="1" applyAlignment="1">
      <alignment vertical="center" wrapText="1"/>
    </xf>
    <xf numFmtId="0" fontId="54" fillId="3" borderId="1" xfId="0" applyFont="1" applyFill="1" applyBorder="1">
      <alignment vertical="center"/>
    </xf>
    <xf numFmtId="0" fontId="52" fillId="0" borderId="0" xfId="0" applyFont="1" applyAlignment="1">
      <alignment horizontal="center" vertical="center"/>
    </xf>
    <xf numFmtId="177" fontId="12" fillId="0" borderId="1" xfId="0" applyNumberFormat="1" applyFont="1" applyBorder="1" applyAlignment="1">
      <alignment horizontal="center" vertical="center"/>
    </xf>
    <xf numFmtId="0" fontId="3" fillId="20" borderId="1" xfId="0" applyFont="1" applyFill="1" applyBorder="1">
      <alignment vertical="center"/>
    </xf>
    <xf numFmtId="0" fontId="3" fillId="20" borderId="8" xfId="0" applyFont="1" applyFill="1" applyBorder="1" applyAlignment="1">
      <alignment vertical="center" wrapText="1"/>
    </xf>
    <xf numFmtId="0" fontId="22" fillId="20" borderId="8" xfId="0" applyFont="1" applyFill="1" applyBorder="1" applyAlignment="1">
      <alignment vertical="center" wrapText="1"/>
    </xf>
    <xf numFmtId="180" fontId="12" fillId="0" borderId="1" xfId="0" applyNumberFormat="1" applyFont="1" applyBorder="1" applyAlignment="1">
      <alignment horizontal="center" vertical="center"/>
    </xf>
    <xf numFmtId="0" fontId="7" fillId="0" borderId="0" xfId="0" applyFont="1" applyAlignment="1">
      <alignment horizontal="center" vertical="center"/>
    </xf>
    <xf numFmtId="180" fontId="11" fillId="0" borderId="1" xfId="0" applyNumberFormat="1" applyFont="1" applyBorder="1" applyAlignment="1" applyProtection="1">
      <alignment horizontal="center" vertical="center"/>
      <protection locked="0"/>
    </xf>
    <xf numFmtId="0" fontId="0" fillId="24" borderId="1" xfId="0" applyFill="1" applyBorder="1" applyAlignment="1">
      <alignment horizontal="center" vertical="center"/>
    </xf>
    <xf numFmtId="0" fontId="0" fillId="25" borderId="1" xfId="0" applyFill="1" applyBorder="1" applyAlignment="1">
      <alignment horizontal="center" vertical="center" wrapText="1"/>
    </xf>
    <xf numFmtId="0" fontId="0" fillId="25" borderId="1" xfId="0" applyFill="1" applyBorder="1" applyAlignment="1">
      <alignment horizontal="center" vertical="center"/>
    </xf>
    <xf numFmtId="0" fontId="59" fillId="25" borderId="1" xfId="0" applyFont="1" applyFill="1" applyBorder="1" applyAlignment="1">
      <alignment horizontal="center" vertical="center"/>
    </xf>
    <xf numFmtId="0" fontId="61" fillId="0" borderId="1" xfId="0" applyFont="1" applyBorder="1" applyAlignment="1">
      <alignment horizontal="center" vertical="center"/>
    </xf>
    <xf numFmtId="0" fontId="4" fillId="21" borderId="1" xfId="0" applyFont="1" applyFill="1" applyBorder="1" applyAlignment="1">
      <alignment horizontal="center" vertical="center"/>
    </xf>
    <xf numFmtId="0" fontId="61" fillId="25" borderId="1" xfId="0" applyFont="1" applyFill="1" applyBorder="1" applyAlignment="1">
      <alignment horizontal="center" vertical="center" wrapText="1"/>
    </xf>
    <xf numFmtId="181" fontId="0" fillId="25" borderId="1" xfId="0" applyNumberFormat="1" applyFill="1" applyBorder="1" applyAlignment="1">
      <alignment horizontal="center" vertical="center"/>
    </xf>
    <xf numFmtId="0" fontId="18" fillId="25" borderId="1" xfId="0" applyFont="1" applyFill="1" applyBorder="1" applyAlignment="1">
      <alignment horizontal="center" vertical="center" wrapText="1"/>
    </xf>
    <xf numFmtId="0" fontId="60" fillId="25" borderId="1" xfId="0" applyFont="1" applyFill="1" applyBorder="1" applyAlignment="1">
      <alignment horizontal="center" vertical="center" wrapText="1"/>
    </xf>
    <xf numFmtId="182" fontId="0" fillId="25" borderId="1" xfId="0" applyNumberFormat="1" applyFill="1" applyBorder="1" applyAlignment="1">
      <alignment horizontal="center" vertical="center"/>
    </xf>
    <xf numFmtId="183" fontId="59" fillId="22" borderId="1" xfId="0" applyNumberFormat="1" applyFont="1" applyFill="1" applyBorder="1" applyAlignment="1">
      <alignment horizontal="center" vertical="center"/>
    </xf>
    <xf numFmtId="0" fontId="0" fillId="22" borderId="1" xfId="0" applyFill="1" applyBorder="1" applyAlignment="1">
      <alignment horizontal="center" vertical="center"/>
    </xf>
    <xf numFmtId="0" fontId="59" fillId="0" borderId="1" xfId="0" applyFont="1" applyBorder="1" applyAlignment="1">
      <alignment horizontal="left" vertical="center" wrapText="1" shrinkToFit="1"/>
    </xf>
    <xf numFmtId="0" fontId="59" fillId="0" borderId="1" xfId="0" applyFont="1" applyBorder="1" applyAlignment="1">
      <alignment horizontal="left" vertical="center" shrinkToFit="1"/>
    </xf>
    <xf numFmtId="0" fontId="60" fillId="0" borderId="1" xfId="0" applyFont="1" applyBorder="1" applyAlignment="1">
      <alignment horizontal="left" vertical="center" shrinkToFit="1"/>
    </xf>
    <xf numFmtId="0" fontId="59" fillId="21" borderId="1" xfId="0" applyFont="1" applyFill="1" applyBorder="1" applyAlignment="1">
      <alignment horizontal="left" vertical="center" shrinkToFit="1"/>
    </xf>
    <xf numFmtId="0" fontId="60" fillId="0" borderId="1" xfId="0" applyFont="1" applyBorder="1" applyAlignment="1">
      <alignment horizontal="left" vertical="center" wrapText="1" shrinkToFit="1"/>
    </xf>
    <xf numFmtId="0" fontId="59" fillId="0" borderId="1" xfId="0" applyFont="1" applyBorder="1" applyAlignment="1">
      <alignment horizontal="center" vertical="center" shrinkToFit="1"/>
    </xf>
    <xf numFmtId="0" fontId="63" fillId="0" borderId="1" xfId="0" applyFont="1" applyBorder="1" applyAlignment="1">
      <alignment horizontal="left" vertical="center" wrapText="1" shrinkToFit="1"/>
    </xf>
    <xf numFmtId="0" fontId="64" fillId="0" borderId="1" xfId="0" applyFont="1" applyBorder="1" applyAlignment="1">
      <alignment horizontal="left" vertical="center" shrinkToFit="1"/>
    </xf>
    <xf numFmtId="182" fontId="59" fillId="0" borderId="1" xfId="0" applyNumberFormat="1" applyFont="1" applyBorder="1" applyAlignment="1">
      <alignment horizontal="left" vertical="center" shrinkToFit="1"/>
    </xf>
    <xf numFmtId="0" fontId="59" fillId="0" borderId="1" xfId="0" applyFont="1" applyBorder="1" applyAlignment="1">
      <alignment horizontal="left" vertical="center" wrapText="1"/>
    </xf>
    <xf numFmtId="184" fontId="59" fillId="0" borderId="1" xfId="0" applyNumberFormat="1" applyFont="1" applyBorder="1" applyAlignment="1">
      <alignment horizontal="left" vertical="center" shrinkToFit="1"/>
    </xf>
    <xf numFmtId="183" fontId="59" fillId="0" borderId="1" xfId="0" applyNumberFormat="1" applyFont="1" applyBorder="1" applyAlignment="1">
      <alignment horizontal="left" vertical="center" shrinkToFit="1"/>
    </xf>
    <xf numFmtId="0" fontId="54" fillId="0" borderId="1" xfId="0" applyFont="1" applyBorder="1" applyAlignment="1">
      <alignment horizontal="center" vertical="center"/>
    </xf>
    <xf numFmtId="0" fontId="54" fillId="0" borderId="4" xfId="0" applyFont="1" applyBorder="1" applyAlignment="1">
      <alignment horizontal="center" vertical="center"/>
    </xf>
    <xf numFmtId="0" fontId="11" fillId="0" borderId="1"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0" xfId="0" applyFont="1" applyAlignment="1">
      <alignment horizontal="center" vertical="center"/>
    </xf>
    <xf numFmtId="0" fontId="11" fillId="3" borderId="1" xfId="0" applyFont="1" applyFill="1" applyBorder="1">
      <alignment vertical="center"/>
    </xf>
    <xf numFmtId="0" fontId="11" fillId="3" borderId="12" xfId="0" applyFont="1" applyFill="1" applyBorder="1">
      <alignment vertical="center"/>
    </xf>
    <xf numFmtId="0" fontId="11" fillId="3" borderId="5" xfId="0" applyFont="1" applyFill="1" applyBorder="1">
      <alignment vertical="center"/>
    </xf>
    <xf numFmtId="0" fontId="11" fillId="3" borderId="1" xfId="0" applyFont="1" applyFill="1" applyBorder="1" applyAlignment="1">
      <alignment vertical="center" wrapText="1"/>
    </xf>
    <xf numFmtId="0" fontId="54" fillId="0" borderId="1" xfId="0" applyFont="1" applyBorder="1" applyProtection="1">
      <alignment vertical="center"/>
      <protection locked="0"/>
    </xf>
    <xf numFmtId="0" fontId="10" fillId="0" borderId="1" xfId="0" applyFont="1" applyBorder="1">
      <alignment vertical="center"/>
    </xf>
    <xf numFmtId="0" fontId="59" fillId="0" borderId="1" xfId="0" applyFont="1" applyBorder="1" applyAlignment="1">
      <alignment horizontal="center" vertical="center" wrapText="1" shrinkToFit="1"/>
    </xf>
    <xf numFmtId="0" fontId="66" fillId="26" borderId="1" xfId="0" applyFont="1" applyFill="1" applyBorder="1" applyAlignment="1">
      <alignment horizontal="left" vertical="top" shrinkToFit="1"/>
    </xf>
    <xf numFmtId="49" fontId="17" fillId="0" borderId="0" xfId="3" applyNumberFormat="1" applyFont="1" applyAlignment="1">
      <alignment vertical="center"/>
    </xf>
    <xf numFmtId="176" fontId="17" fillId="0" borderId="0" xfId="3" applyNumberFormat="1" applyFont="1" applyAlignment="1">
      <alignment vertical="center"/>
    </xf>
    <xf numFmtId="49" fontId="4" fillId="7" borderId="0" xfId="2" applyNumberFormat="1" applyFill="1">
      <alignment vertical="center"/>
    </xf>
    <xf numFmtId="176" fontId="4" fillId="7" borderId="0" xfId="2" applyNumberFormat="1" applyFill="1">
      <alignment vertical="center"/>
    </xf>
    <xf numFmtId="0" fontId="3" fillId="0" borderId="1" xfId="0" applyFont="1" applyBorder="1">
      <alignment vertical="center"/>
    </xf>
    <xf numFmtId="0" fontId="3" fillId="0" borderId="1" xfId="0" applyFont="1" applyBorder="1" applyAlignment="1">
      <alignment vertical="center" wrapText="1"/>
    </xf>
    <xf numFmtId="0" fontId="11" fillId="20" borderId="12" xfId="0" applyFont="1" applyFill="1" applyBorder="1" applyAlignment="1">
      <alignment horizontal="left" vertical="center"/>
    </xf>
    <xf numFmtId="179" fontId="3" fillId="0" borderId="1" xfId="0" applyNumberFormat="1" applyFont="1" applyBorder="1">
      <alignment vertical="center"/>
    </xf>
    <xf numFmtId="179" fontId="59" fillId="0" borderId="1" xfId="0" applyNumberFormat="1" applyFont="1" applyBorder="1" applyAlignment="1">
      <alignment horizontal="left" vertical="center" shrinkToFit="1"/>
    </xf>
    <xf numFmtId="180" fontId="3" fillId="0" borderId="1" xfId="0" applyNumberFormat="1" applyFont="1" applyBorder="1">
      <alignment vertical="center"/>
    </xf>
    <xf numFmtId="14" fontId="11" fillId="20" borderId="12" xfId="0" applyNumberFormat="1" applyFont="1" applyFill="1" applyBorder="1">
      <alignment vertical="center"/>
    </xf>
    <xf numFmtId="0" fontId="11" fillId="20" borderId="12" xfId="0" applyFont="1" applyFill="1" applyBorder="1">
      <alignment vertical="center"/>
    </xf>
    <xf numFmtId="0" fontId="11" fillId="20" borderId="14" xfId="0" applyFont="1" applyFill="1" applyBorder="1" applyAlignment="1">
      <alignment horizontal="left" vertical="center"/>
    </xf>
    <xf numFmtId="0" fontId="11" fillId="3" borderId="12" xfId="0" applyFont="1" applyFill="1" applyBorder="1" applyAlignment="1">
      <alignment vertical="center" wrapText="1"/>
    </xf>
    <xf numFmtId="0" fontId="3" fillId="3" borderId="12" xfId="0" applyFont="1" applyFill="1" applyBorder="1" applyAlignment="1">
      <alignment vertical="center" wrapText="1"/>
    </xf>
    <xf numFmtId="14" fontId="3" fillId="0" borderId="0" xfId="0" quotePrefix="1" applyNumberFormat="1" applyFont="1" applyAlignment="1">
      <alignment vertical="center" shrinkToFit="1"/>
    </xf>
    <xf numFmtId="0" fontId="3" fillId="0" borderId="0" xfId="0" applyFont="1" applyAlignment="1">
      <alignment vertical="center" shrinkToFit="1"/>
    </xf>
    <xf numFmtId="0" fontId="68" fillId="0" borderId="0" xfId="7" applyFont="1">
      <alignment vertical="center"/>
    </xf>
    <xf numFmtId="0" fontId="8" fillId="0" borderId="0" xfId="7" applyFont="1">
      <alignment vertical="center"/>
    </xf>
    <xf numFmtId="0" fontId="8" fillId="0" borderId="0" xfId="7" applyFont="1" applyAlignment="1">
      <alignment horizontal="right" vertical="center"/>
    </xf>
    <xf numFmtId="185" fontId="10" fillId="0" borderId="1" xfId="7" applyNumberFormat="1" applyFont="1" applyBorder="1" applyAlignment="1">
      <alignment horizontal="center" vertical="center"/>
    </xf>
    <xf numFmtId="0" fontId="8" fillId="3" borderId="1" xfId="7" applyFont="1" applyFill="1" applyBorder="1">
      <alignment vertical="center"/>
    </xf>
    <xf numFmtId="0" fontId="72" fillId="4" borderId="2" xfId="7" applyFont="1" applyFill="1" applyBorder="1" applyAlignment="1">
      <alignment horizontal="left" vertical="center"/>
    </xf>
    <xf numFmtId="0" fontId="75" fillId="4" borderId="3" xfId="7" applyFont="1" applyFill="1" applyBorder="1" applyAlignment="1">
      <alignment horizontal="left" vertical="center"/>
    </xf>
    <xf numFmtId="0" fontId="75" fillId="4" borderId="4" xfId="7" applyFont="1" applyFill="1" applyBorder="1" applyAlignment="1">
      <alignment horizontal="left" vertical="center"/>
    </xf>
    <xf numFmtId="0" fontId="8" fillId="3" borderId="5" xfId="7" applyFont="1" applyFill="1" applyBorder="1" applyAlignment="1">
      <alignment vertical="center" wrapText="1"/>
    </xf>
    <xf numFmtId="0" fontId="8" fillId="3" borderId="1" xfId="7" applyFont="1" applyFill="1" applyBorder="1" applyAlignment="1">
      <alignment vertical="center" wrapText="1"/>
    </xf>
    <xf numFmtId="0" fontId="8" fillId="3" borderId="12" xfId="7" applyFont="1" applyFill="1" applyBorder="1">
      <alignment vertical="center"/>
    </xf>
    <xf numFmtId="0" fontId="8" fillId="3" borderId="5" xfId="7" applyFont="1" applyFill="1" applyBorder="1">
      <alignment vertical="center"/>
    </xf>
    <xf numFmtId="0" fontId="10" fillId="0" borderId="4" xfId="7" applyFont="1" applyBorder="1" applyAlignment="1">
      <alignment horizontal="center" vertical="center"/>
    </xf>
    <xf numFmtId="0" fontId="10" fillId="0" borderId="1" xfId="7" applyFont="1" applyBorder="1" applyAlignment="1">
      <alignment horizontal="center" vertical="center"/>
    </xf>
    <xf numFmtId="0" fontId="8" fillId="20" borderId="1" xfId="7" applyFont="1" applyFill="1" applyBorder="1">
      <alignment vertical="center"/>
    </xf>
    <xf numFmtId="0" fontId="76" fillId="20" borderId="8" xfId="7" applyFont="1" applyFill="1" applyBorder="1" applyAlignment="1">
      <alignment vertical="center" wrapText="1"/>
    </xf>
    <xf numFmtId="0" fontId="8" fillId="0" borderId="0" xfId="8" applyFont="1" applyAlignment="1">
      <alignment vertical="center" shrinkToFit="1"/>
    </xf>
    <xf numFmtId="0" fontId="10" fillId="0" borderId="1" xfId="8" applyFont="1" applyBorder="1" applyAlignment="1">
      <alignment horizontal="center" vertical="center" shrinkToFit="1"/>
    </xf>
    <xf numFmtId="0" fontId="8" fillId="0" borderId="6" xfId="7" applyFont="1" applyBorder="1">
      <alignment vertical="center"/>
    </xf>
    <xf numFmtId="0" fontId="54" fillId="0" borderId="0" xfId="8" applyFont="1" applyAlignment="1">
      <alignment vertical="center" shrinkToFit="1"/>
    </xf>
    <xf numFmtId="0" fontId="54" fillId="12" borderId="1" xfId="8" applyFont="1" applyFill="1" applyBorder="1" applyAlignment="1">
      <alignment vertical="center" shrinkToFit="1"/>
    </xf>
    <xf numFmtId="0" fontId="54" fillId="10" borderId="1" xfId="8" applyFont="1" applyFill="1" applyBorder="1" applyAlignment="1">
      <alignment vertical="center" shrinkToFit="1"/>
    </xf>
    <xf numFmtId="0" fontId="54" fillId="12" borderId="1" xfId="8" applyFont="1" applyFill="1" applyBorder="1" applyAlignment="1">
      <alignment vertical="center" wrapText="1" shrinkToFit="1"/>
    </xf>
    <xf numFmtId="0" fontId="77" fillId="10" borderId="1" xfId="8" applyFont="1" applyFill="1" applyBorder="1" applyAlignment="1">
      <alignment vertical="center" wrapText="1" shrinkToFit="1"/>
    </xf>
    <xf numFmtId="0" fontId="54" fillId="11" borderId="1" xfId="8" applyFont="1" applyFill="1" applyBorder="1" applyAlignment="1">
      <alignment vertical="center" shrinkToFit="1"/>
    </xf>
    <xf numFmtId="0" fontId="54" fillId="27" borderId="1" xfId="8" applyFont="1" applyFill="1" applyBorder="1" applyAlignment="1">
      <alignment vertical="center" shrinkToFit="1"/>
    </xf>
    <xf numFmtId="0" fontId="54" fillId="16" borderId="1" xfId="8" applyFont="1" applyFill="1" applyBorder="1" applyAlignment="1">
      <alignment vertical="center" shrinkToFit="1"/>
    </xf>
    <xf numFmtId="0" fontId="54" fillId="11" borderId="1" xfId="8" applyFont="1" applyFill="1" applyBorder="1" applyAlignment="1">
      <alignment vertical="center" wrapText="1" shrinkToFit="1"/>
    </xf>
    <xf numFmtId="0" fontId="54" fillId="3" borderId="1" xfId="8" applyFont="1" applyFill="1" applyBorder="1" applyAlignment="1">
      <alignment vertical="center" shrinkToFit="1"/>
    </xf>
    <xf numFmtId="0" fontId="54" fillId="3" borderId="1" xfId="8" applyFont="1" applyFill="1" applyBorder="1" applyAlignment="1">
      <alignment vertical="center" wrapText="1" shrinkToFit="1"/>
    </xf>
    <xf numFmtId="0" fontId="54" fillId="0" borderId="1" xfId="8" applyFont="1" applyBorder="1" applyAlignment="1">
      <alignment vertical="center" wrapText="1" shrinkToFit="1"/>
    </xf>
    <xf numFmtId="0" fontId="75" fillId="0" borderId="0" xfId="7" applyFont="1">
      <alignment vertical="center"/>
    </xf>
    <xf numFmtId="0" fontId="10" fillId="0" borderId="1" xfId="7" applyFont="1" applyBorder="1">
      <alignment vertical="center"/>
    </xf>
    <xf numFmtId="0" fontId="10" fillId="0" borderId="0" xfId="7" applyFont="1">
      <alignment vertical="center"/>
    </xf>
    <xf numFmtId="0" fontId="54" fillId="3" borderId="9" xfId="10" applyFont="1" applyFill="1" applyBorder="1" applyAlignment="1">
      <alignment vertical="center"/>
    </xf>
    <xf numFmtId="0" fontId="54" fillId="3" borderId="4" xfId="10" applyFont="1" applyFill="1" applyBorder="1" applyAlignment="1">
      <alignment vertical="center"/>
    </xf>
    <xf numFmtId="0" fontId="54" fillId="0" borderId="0" xfId="10" applyFont="1" applyAlignment="1">
      <alignment vertical="center"/>
    </xf>
    <xf numFmtId="0" fontId="8" fillId="0" borderId="0" xfId="7" applyFont="1" applyAlignment="1">
      <alignment horizontal="center" vertical="center"/>
    </xf>
    <xf numFmtId="0" fontId="54" fillId="0" borderId="0" xfId="7" applyFont="1">
      <alignment vertical="center"/>
    </xf>
    <xf numFmtId="0" fontId="8" fillId="3" borderId="10" xfId="10" applyFont="1" applyFill="1" applyBorder="1" applyAlignment="1">
      <alignment vertical="center"/>
    </xf>
    <xf numFmtId="0" fontId="8" fillId="0" borderId="0" xfId="10" applyFont="1" applyAlignment="1">
      <alignment vertical="center"/>
    </xf>
    <xf numFmtId="0" fontId="10" fillId="0" borderId="11" xfId="7" applyFont="1" applyBorder="1">
      <alignment vertical="center"/>
    </xf>
    <xf numFmtId="177" fontId="8" fillId="0" borderId="0" xfId="7" applyNumberFormat="1" applyFont="1">
      <alignment vertical="center"/>
    </xf>
    <xf numFmtId="0" fontId="8" fillId="5" borderId="1" xfId="7" applyFont="1" applyFill="1" applyBorder="1">
      <alignment vertical="center"/>
    </xf>
    <xf numFmtId="0" fontId="54" fillId="5" borderId="1" xfId="7" applyFont="1" applyFill="1" applyBorder="1">
      <alignment vertical="center"/>
    </xf>
    <xf numFmtId="0" fontId="10" fillId="3" borderId="1" xfId="7" applyFont="1" applyFill="1" applyBorder="1" applyAlignment="1">
      <alignment vertical="center" wrapText="1"/>
    </xf>
    <xf numFmtId="0" fontId="10" fillId="3" borderId="1" xfId="7" applyFont="1" applyFill="1" applyBorder="1">
      <alignment vertical="center"/>
    </xf>
    <xf numFmtId="177" fontId="10" fillId="0" borderId="1" xfId="7" applyNumberFormat="1" applyFont="1" applyBorder="1" applyAlignment="1">
      <alignment horizontal="center" vertical="center"/>
    </xf>
    <xf numFmtId="0" fontId="78" fillId="0" borderId="0" xfId="7" applyFont="1" applyAlignment="1">
      <alignment horizontal="left" vertical="center"/>
    </xf>
    <xf numFmtId="0" fontId="79" fillId="0" borderId="0" xfId="7" applyFont="1" applyAlignment="1">
      <alignment horizontal="left" vertical="center"/>
    </xf>
    <xf numFmtId="0" fontId="79" fillId="0" borderId="0" xfId="7" applyFont="1">
      <alignment vertical="center"/>
    </xf>
    <xf numFmtId="0" fontId="80" fillId="0" borderId="0" xfId="7" applyFont="1" applyAlignment="1">
      <alignment horizontal="center" vertical="center"/>
    </xf>
    <xf numFmtId="0" fontId="80" fillId="0" borderId="0" xfId="7" applyFont="1" applyAlignment="1">
      <alignment horizontal="left" vertical="center"/>
    </xf>
    <xf numFmtId="0" fontId="81" fillId="0" borderId="0" xfId="7" applyFont="1" applyAlignment="1">
      <alignment horizontal="center" vertical="center"/>
    </xf>
    <xf numFmtId="0" fontId="5" fillId="4" borderId="1" xfId="1" applyFont="1" applyFill="1" applyBorder="1" applyAlignment="1">
      <alignment horizontal="left" vertical="center"/>
    </xf>
    <xf numFmtId="0" fontId="1" fillId="0" borderId="0" xfId="0" applyFont="1" applyAlignment="1">
      <alignment horizontal="center" vertical="center"/>
    </xf>
    <xf numFmtId="0" fontId="11" fillId="0" borderId="2"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1" fillId="0" borderId="4" xfId="0" applyFont="1" applyBorder="1" applyAlignment="1" applyProtection="1">
      <alignment horizontal="left" vertical="center"/>
      <protection locked="0"/>
    </xf>
    <xf numFmtId="0" fontId="5" fillId="2" borderId="1" xfId="1" applyFont="1" applyFill="1" applyBorder="1" applyAlignment="1">
      <alignment horizontal="left" vertical="center"/>
    </xf>
    <xf numFmtId="0" fontId="11" fillId="0" borderId="1" xfId="0" applyFont="1" applyBorder="1" applyAlignment="1" applyProtection="1">
      <alignment horizontal="left" vertical="top"/>
      <protection locked="0"/>
    </xf>
    <xf numFmtId="0" fontId="11" fillId="0" borderId="1" xfId="0" applyFont="1" applyBorder="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11" fillId="0" borderId="1" xfId="0" applyFont="1" applyBorder="1" applyAlignment="1" applyProtection="1">
      <alignment horizontal="left" vertical="center"/>
      <protection locked="0"/>
    </xf>
    <xf numFmtId="0" fontId="53" fillId="0" borderId="1" xfId="5" applyFont="1" applyBorder="1" applyAlignment="1" applyProtection="1">
      <alignment horizontal="left" vertical="center"/>
      <protection locked="0"/>
    </xf>
    <xf numFmtId="0" fontId="5" fillId="4" borderId="2" xfId="0" applyFont="1" applyFill="1" applyBorder="1" applyAlignment="1">
      <alignment horizontal="lef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11" fillId="0" borderId="2" xfId="0" applyFont="1" applyBorder="1" applyAlignment="1" applyProtection="1">
      <alignment horizontal="left" vertical="top" wrapText="1"/>
      <protection locked="0"/>
    </xf>
    <xf numFmtId="0" fontId="11" fillId="0" borderId="3" xfId="0" applyFont="1" applyBorder="1" applyAlignment="1" applyProtection="1">
      <alignment horizontal="left" vertical="top"/>
      <protection locked="0"/>
    </xf>
    <xf numFmtId="0" fontId="11" fillId="0" borderId="4" xfId="0" applyFont="1" applyBorder="1" applyAlignment="1" applyProtection="1">
      <alignment horizontal="left" vertical="top"/>
      <protection locked="0"/>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1" xfId="0" applyFont="1" applyFill="1" applyBorder="1" applyAlignment="1">
      <alignment horizontal="center" vertical="center"/>
    </xf>
    <xf numFmtId="0" fontId="11" fillId="0" borderId="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5" fillId="2" borderId="1" xfId="0" applyFont="1" applyFill="1" applyBorder="1" applyAlignment="1">
      <alignment horizontal="left" vertical="center"/>
    </xf>
    <xf numFmtId="0" fontId="11" fillId="0" borderId="1" xfId="0" applyFont="1" applyBorder="1" applyAlignment="1" applyProtection="1">
      <alignment horizontal="left" vertical="center" wrapText="1"/>
      <protection locked="0"/>
    </xf>
    <xf numFmtId="0" fontId="11" fillId="0" borderId="2" xfId="4" applyFont="1" applyBorder="1" applyAlignment="1" applyProtection="1">
      <alignment horizontal="center" vertical="center"/>
      <protection locked="0"/>
    </xf>
    <xf numFmtId="0" fontId="11" fillId="0" borderId="4" xfId="4" applyFont="1" applyBorder="1" applyAlignment="1" applyProtection="1">
      <alignment horizontal="center" vertical="center"/>
      <protection locked="0"/>
    </xf>
    <xf numFmtId="0" fontId="10" fillId="0" borderId="2" xfId="7" applyFont="1" applyBorder="1" applyAlignment="1">
      <alignment horizontal="left" vertical="center"/>
    </xf>
    <xf numFmtId="0" fontId="10" fillId="0" borderId="3" xfId="7" applyFont="1" applyBorder="1" applyAlignment="1">
      <alignment horizontal="left" vertical="center"/>
    </xf>
    <xf numFmtId="0" fontId="10" fillId="0" borderId="4" xfId="7" applyFont="1" applyBorder="1" applyAlignment="1">
      <alignment horizontal="left" vertical="center"/>
    </xf>
    <xf numFmtId="0" fontId="9" fillId="0" borderId="0" xfId="7" applyFont="1" applyAlignment="1">
      <alignment horizontal="center" vertical="center"/>
    </xf>
    <xf numFmtId="0" fontId="72" fillId="2" borderId="1" xfId="8" applyFont="1" applyFill="1" applyBorder="1" applyAlignment="1">
      <alignment horizontal="left" vertical="center"/>
    </xf>
    <xf numFmtId="0" fontId="10" fillId="0" borderId="1" xfId="7" applyFont="1" applyBorder="1" applyAlignment="1">
      <alignment horizontal="left" vertical="center"/>
    </xf>
    <xf numFmtId="0" fontId="72" fillId="4" borderId="1" xfId="8" applyFont="1" applyFill="1" applyBorder="1" applyAlignment="1">
      <alignment horizontal="left" vertical="center"/>
    </xf>
    <xf numFmtId="0" fontId="74" fillId="0" borderId="1" xfId="9" applyFont="1" applyBorder="1" applyAlignment="1" applyProtection="1">
      <alignment horizontal="left" vertical="center"/>
    </xf>
    <xf numFmtId="0" fontId="72" fillId="4" borderId="2" xfId="7" applyFont="1" applyFill="1" applyBorder="1" applyAlignment="1">
      <alignment horizontal="left" vertical="center"/>
    </xf>
    <xf numFmtId="0" fontId="72" fillId="4" borderId="3" xfId="7" applyFont="1" applyFill="1" applyBorder="1" applyAlignment="1">
      <alignment horizontal="left" vertical="center"/>
    </xf>
    <xf numFmtId="0" fontId="72" fillId="4" borderId="4" xfId="7" applyFont="1" applyFill="1" applyBorder="1" applyAlignment="1">
      <alignment horizontal="left" vertical="center"/>
    </xf>
    <xf numFmtId="0" fontId="10" fillId="0" borderId="2" xfId="7" applyFont="1" applyBorder="1" applyAlignment="1">
      <alignment horizontal="left" vertical="top" wrapText="1"/>
    </xf>
    <xf numFmtId="0" fontId="10" fillId="0" borderId="3" xfId="7" applyFont="1" applyBorder="1" applyAlignment="1">
      <alignment horizontal="left" vertical="top"/>
    </xf>
    <xf numFmtId="0" fontId="10" fillId="0" borderId="4" xfId="7" applyFont="1" applyBorder="1" applyAlignment="1">
      <alignment horizontal="left" vertical="top"/>
    </xf>
    <xf numFmtId="0" fontId="10" fillId="0" borderId="1" xfId="7" applyFont="1" applyBorder="1" applyAlignment="1">
      <alignment horizontal="left" vertical="top" wrapText="1"/>
    </xf>
    <xf numFmtId="0" fontId="10" fillId="0" borderId="3" xfId="7" applyFont="1" applyBorder="1" applyAlignment="1">
      <alignment horizontal="left" vertical="top" wrapText="1"/>
    </xf>
    <xf numFmtId="0" fontId="10" fillId="0" borderId="4" xfId="7" applyFont="1" applyBorder="1" applyAlignment="1">
      <alignment horizontal="left" vertical="top" wrapText="1"/>
    </xf>
    <xf numFmtId="0" fontId="10" fillId="0" borderId="1" xfId="7" applyFont="1" applyBorder="1" applyAlignment="1">
      <alignment horizontal="left" vertical="top"/>
    </xf>
    <xf numFmtId="0" fontId="8" fillId="3" borderId="2" xfId="7" applyFont="1" applyFill="1" applyBorder="1" applyAlignment="1">
      <alignment horizontal="center" vertical="center"/>
    </xf>
    <xf numFmtId="0" fontId="8" fillId="3" borderId="3" xfId="7" applyFont="1" applyFill="1" applyBorder="1" applyAlignment="1">
      <alignment horizontal="center" vertical="center"/>
    </xf>
    <xf numFmtId="0" fontId="8" fillId="3" borderId="4" xfId="7" applyFont="1" applyFill="1" applyBorder="1" applyAlignment="1">
      <alignment horizontal="center" vertical="center"/>
    </xf>
    <xf numFmtId="0" fontId="8" fillId="3" borderId="1" xfId="7" applyFont="1" applyFill="1" applyBorder="1" applyAlignment="1">
      <alignment horizontal="center" vertical="center"/>
    </xf>
    <xf numFmtId="0" fontId="10" fillId="0" borderId="2" xfId="7" applyFont="1" applyBorder="1" applyAlignment="1">
      <alignment horizontal="center" vertical="center"/>
    </xf>
    <xf numFmtId="0" fontId="10" fillId="0" borderId="3" xfId="7" applyFont="1" applyBorder="1" applyAlignment="1">
      <alignment horizontal="center" vertical="center"/>
    </xf>
    <xf numFmtId="0" fontId="10" fillId="0" borderId="4" xfId="7" applyFont="1" applyBorder="1" applyAlignment="1">
      <alignment horizontal="center" vertical="center"/>
    </xf>
    <xf numFmtId="0" fontId="10" fillId="0" borderId="1" xfId="7" applyFont="1" applyBorder="1" applyAlignment="1">
      <alignment horizontal="left" vertical="center" wrapText="1"/>
    </xf>
    <xf numFmtId="0" fontId="34" fillId="22" borderId="19" xfId="4" applyFont="1" applyFill="1" applyBorder="1" applyAlignment="1">
      <alignment horizontal="center" vertical="center" textRotation="255" wrapText="1" readingOrder="2"/>
    </xf>
    <xf numFmtId="0" fontId="34" fillId="22" borderId="20" xfId="4" applyFont="1" applyFill="1" applyBorder="1" applyAlignment="1">
      <alignment horizontal="center" vertical="center" textRotation="255" wrapText="1" readingOrder="2"/>
    </xf>
    <xf numFmtId="0" fontId="34" fillId="22" borderId="15" xfId="4" applyFont="1" applyFill="1" applyBorder="1" applyAlignment="1">
      <alignment horizontal="center" vertical="center" textRotation="255" wrapText="1" readingOrder="2"/>
    </xf>
    <xf numFmtId="0" fontId="34" fillId="22" borderId="7" xfId="4" applyFont="1" applyFill="1" applyBorder="1" applyAlignment="1">
      <alignment horizontal="center" vertical="center" textRotation="255" wrapText="1" readingOrder="2"/>
    </xf>
    <xf numFmtId="0" fontId="24" fillId="0" borderId="0" xfId="4" applyFont="1" applyAlignment="1">
      <alignment horizontal="center" vertical="top" wrapText="1" shrinkToFit="1"/>
    </xf>
    <xf numFmtId="0" fontId="24" fillId="0" borderId="0" xfId="4" applyFont="1" applyAlignment="1">
      <alignment horizontal="center" vertical="top" shrinkToFit="1"/>
    </xf>
    <xf numFmtId="0" fontId="24" fillId="0" borderId="8" xfId="4" applyFont="1" applyBorder="1" applyAlignment="1">
      <alignment horizontal="center" vertical="top" shrinkToFit="1"/>
    </xf>
    <xf numFmtId="0" fontId="25" fillId="13" borderId="13" xfId="4" applyFont="1" applyFill="1" applyBorder="1" applyAlignment="1">
      <alignment horizontal="center" vertical="center" wrapText="1" readingOrder="1"/>
    </xf>
    <xf numFmtId="0" fontId="25" fillId="13" borderId="14" xfId="4" applyFont="1" applyFill="1" applyBorder="1" applyAlignment="1">
      <alignment horizontal="center" vertical="center" wrapText="1" readingOrder="1"/>
    </xf>
    <xf numFmtId="0" fontId="25" fillId="13" borderId="15" xfId="4" applyFont="1" applyFill="1" applyBorder="1" applyAlignment="1">
      <alignment horizontal="center" vertical="center" wrapText="1" readingOrder="1"/>
    </xf>
    <xf numFmtId="0" fontId="25" fillId="13" borderId="8" xfId="4" applyFont="1" applyFill="1" applyBorder="1" applyAlignment="1">
      <alignment horizontal="center" vertical="center" wrapText="1" readingOrder="1"/>
    </xf>
    <xf numFmtId="0" fontId="25" fillId="13" borderId="16" xfId="4" applyFont="1" applyFill="1" applyBorder="1" applyAlignment="1">
      <alignment horizontal="center" vertical="center" wrapText="1" readingOrder="1"/>
    </xf>
    <xf numFmtId="0" fontId="25" fillId="13" borderId="17" xfId="4" applyFont="1" applyFill="1" applyBorder="1" applyAlignment="1">
      <alignment horizontal="center" vertical="center" wrapText="1" readingOrder="1"/>
    </xf>
    <xf numFmtId="0" fontId="26" fillId="14" borderId="2" xfId="4" applyFont="1" applyFill="1" applyBorder="1" applyAlignment="1">
      <alignment horizontal="left" vertical="center"/>
    </xf>
    <xf numFmtId="0" fontId="26" fillId="14" borderId="3" xfId="4" applyFont="1" applyFill="1" applyBorder="1" applyAlignment="1">
      <alignment horizontal="left" vertical="center"/>
    </xf>
    <xf numFmtId="0" fontId="26" fillId="14" borderId="4" xfId="4" applyFont="1" applyFill="1" applyBorder="1" applyAlignment="1">
      <alignment horizontal="left" vertical="center"/>
    </xf>
    <xf numFmtId="0" fontId="34" fillId="18" borderId="1" xfId="4" applyFont="1" applyFill="1" applyBorder="1" applyAlignment="1">
      <alignment horizontal="center" vertical="center"/>
    </xf>
    <xf numFmtId="0" fontId="34" fillId="16" borderId="1" xfId="4" applyFont="1" applyFill="1" applyBorder="1" applyAlignment="1">
      <alignment horizontal="center" vertical="center" wrapText="1" shrinkToFit="1"/>
    </xf>
    <xf numFmtId="0" fontId="34" fillId="19" borderId="1" xfId="4" applyFont="1" applyFill="1" applyBorder="1" applyAlignment="1">
      <alignment horizontal="center" vertical="center" wrapText="1" shrinkToFit="1"/>
    </xf>
    <xf numFmtId="0" fontId="43" fillId="17" borderId="2" xfId="1" applyFont="1" applyFill="1" applyBorder="1" applyAlignment="1">
      <alignment horizontal="center" vertical="center" shrinkToFit="1"/>
    </xf>
    <xf numFmtId="0" fontId="43" fillId="17" borderId="3" xfId="1" applyFont="1" applyFill="1" applyBorder="1" applyAlignment="1">
      <alignment horizontal="center" vertical="center" shrinkToFit="1"/>
    </xf>
    <xf numFmtId="0" fontId="43" fillId="17" borderId="4" xfId="1" applyFont="1" applyFill="1" applyBorder="1" applyAlignment="1">
      <alignment horizontal="center" vertical="center" shrinkToFit="1"/>
    </xf>
    <xf numFmtId="0" fontId="34" fillId="20" borderId="1" xfId="4" applyFont="1" applyFill="1" applyBorder="1" applyAlignment="1">
      <alignment horizontal="center" vertical="center" wrapText="1" shrinkToFit="1"/>
    </xf>
    <xf numFmtId="0" fontId="11" fillId="0" borderId="2" xfId="0" applyFont="1"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11" fillId="0" borderId="1" xfId="0" applyFont="1" applyBorder="1" applyAlignment="1" applyProtection="1">
      <alignment horizontal="center" vertical="center"/>
      <protection locked="0"/>
    </xf>
    <xf numFmtId="0" fontId="55" fillId="4" borderId="1" xfId="0" applyFont="1" applyFill="1" applyBorder="1" applyAlignment="1">
      <alignment horizontal="left" vertical="center"/>
    </xf>
    <xf numFmtId="0" fontId="11" fillId="20" borderId="12" xfId="0" applyFont="1" applyFill="1" applyBorder="1" applyAlignment="1">
      <alignment horizontal="left" vertical="center"/>
    </xf>
    <xf numFmtId="0" fontId="11" fillId="20" borderId="5" xfId="0" applyFont="1" applyFill="1" applyBorder="1" applyAlignment="1">
      <alignment horizontal="left" vertical="center"/>
    </xf>
    <xf numFmtId="0" fontId="7" fillId="7" borderId="3" xfId="0" applyFont="1" applyFill="1" applyBorder="1" applyAlignment="1">
      <alignment horizontal="center" vertical="center"/>
    </xf>
    <xf numFmtId="0" fontId="54" fillId="0" borderId="1" xfId="0" applyFont="1" applyBorder="1" applyAlignment="1">
      <alignment horizontal="center" vertical="center"/>
    </xf>
    <xf numFmtId="0" fontId="54" fillId="0" borderId="1" xfId="0" applyFont="1" applyBorder="1" applyAlignment="1">
      <alignment horizontal="left" vertical="center"/>
    </xf>
    <xf numFmtId="0" fontId="47" fillId="0" borderId="0" xfId="0" applyFont="1" applyAlignment="1">
      <alignment horizontal="center" vertical="center"/>
    </xf>
    <xf numFmtId="0" fontId="47" fillId="0" borderId="18" xfId="0" applyFont="1" applyBorder="1" applyAlignment="1">
      <alignment horizontal="center" vertical="center"/>
    </xf>
    <xf numFmtId="0" fontId="54" fillId="0" borderId="2" xfId="0" applyFont="1" applyBorder="1" applyAlignment="1">
      <alignment horizontal="left" vertical="top" wrapText="1"/>
    </xf>
    <xf numFmtId="0" fontId="54" fillId="0" borderId="3" xfId="0" applyFont="1" applyBorder="1" applyAlignment="1">
      <alignment horizontal="left" vertical="top"/>
    </xf>
    <xf numFmtId="0" fontId="54" fillId="0" borderId="4" xfId="0" applyFont="1" applyBorder="1" applyAlignment="1">
      <alignment horizontal="left" vertical="top"/>
    </xf>
    <xf numFmtId="0" fontId="11" fillId="3" borderId="12" xfId="0" applyFont="1" applyFill="1" applyBorder="1" applyAlignment="1">
      <alignment horizontal="left" vertical="center"/>
    </xf>
    <xf numFmtId="0" fontId="11" fillId="3" borderId="5" xfId="0" applyFont="1" applyFill="1" applyBorder="1" applyAlignment="1">
      <alignment horizontal="left" vertical="center"/>
    </xf>
    <xf numFmtId="0" fontId="11" fillId="0" borderId="1" xfId="0" applyFont="1" applyBorder="1" applyAlignment="1">
      <alignment horizontal="center" vertical="center"/>
    </xf>
    <xf numFmtId="0" fontId="5" fillId="4" borderId="1" xfId="0" applyFont="1" applyFill="1" applyBorder="1" applyAlignment="1">
      <alignment horizontal="left" vertical="center"/>
    </xf>
    <xf numFmtId="0" fontId="45" fillId="7" borderId="18" xfId="0" applyFont="1" applyFill="1" applyBorder="1" applyAlignment="1">
      <alignment horizontal="center" vertical="center" wrapText="1"/>
    </xf>
    <xf numFmtId="0" fontId="45" fillId="7" borderId="18" xfId="0" applyFont="1" applyFill="1" applyBorder="1" applyAlignment="1">
      <alignment horizontal="center" vertical="center"/>
    </xf>
    <xf numFmtId="0" fontId="56" fillId="7" borderId="0" xfId="0" applyFont="1" applyFill="1" applyAlignment="1">
      <alignment horizontal="center" vertical="center"/>
    </xf>
    <xf numFmtId="0" fontId="12" fillId="0" borderId="1" xfId="0" applyFont="1" applyBorder="1" applyAlignment="1">
      <alignment horizontal="left" vertical="center"/>
    </xf>
    <xf numFmtId="0" fontId="12" fillId="0" borderId="2" xfId="0" applyFont="1" applyBorder="1" applyAlignment="1">
      <alignment horizontal="left" vertical="top" wrapText="1"/>
    </xf>
    <xf numFmtId="0" fontId="12" fillId="0" borderId="3" xfId="0" applyFont="1" applyBorder="1" applyAlignment="1">
      <alignment horizontal="left" vertical="top"/>
    </xf>
    <xf numFmtId="0" fontId="12" fillId="0" borderId="4" xfId="0" applyFont="1" applyBorder="1" applyAlignment="1">
      <alignment horizontal="left" vertical="top"/>
    </xf>
    <xf numFmtId="0" fontId="10" fillId="0" borderId="1" xfId="0" applyFont="1" applyBorder="1" applyAlignment="1">
      <alignment horizontal="left" vertical="center"/>
    </xf>
    <xf numFmtId="0" fontId="12" fillId="0" borderId="1" xfId="0" applyFont="1" applyBorder="1" applyAlignment="1">
      <alignment horizontal="center" vertical="center"/>
    </xf>
    <xf numFmtId="0" fontId="3" fillId="3" borderId="12" xfId="0" applyFont="1" applyFill="1" applyBorder="1" applyAlignment="1">
      <alignment horizontal="left" vertical="center"/>
    </xf>
    <xf numFmtId="0" fontId="3" fillId="3" borderId="5" xfId="0" applyFont="1" applyFill="1" applyBorder="1" applyAlignment="1">
      <alignment horizontal="left" vertical="center"/>
    </xf>
    <xf numFmtId="0" fontId="12" fillId="0" borderId="2" xfId="0" applyFont="1" applyBorder="1" applyAlignment="1">
      <alignment horizontal="left" vertical="center" wrapText="1"/>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7" fillId="7" borderId="0" xfId="0" applyFont="1" applyFill="1" applyAlignment="1">
      <alignment horizontal="center" vertical="center"/>
    </xf>
    <xf numFmtId="0" fontId="12" fillId="0" borderId="1" xfId="0" applyFont="1" applyBorder="1" applyAlignment="1">
      <alignment horizontal="left" vertical="center" wrapText="1"/>
    </xf>
    <xf numFmtId="0" fontId="12" fillId="0" borderId="2" xfId="0" applyFont="1" applyBorder="1" applyAlignment="1">
      <alignment horizontal="left" vertical="center"/>
    </xf>
    <xf numFmtId="0" fontId="48" fillId="0" borderId="0" xfId="0" applyFont="1">
      <alignmen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cellXfs>
  <cellStyles count="11">
    <cellStyle name="ハイパーリンク" xfId="5" builtinId="8"/>
    <cellStyle name="ハイパーリンク 2" xfId="6" xr:uid="{4C8998DC-E314-47A5-8F6E-7A5A54816C16}"/>
    <cellStyle name="ハイパーリンク 3" xfId="9" xr:uid="{BB964EA5-ECB8-4964-8113-E1B4F7E22A2F}"/>
    <cellStyle name="標準" xfId="0" builtinId="0"/>
    <cellStyle name="標準 10" xfId="1" xr:uid="{794E0EBD-CCC4-40BA-82FC-1E1066583FB9}"/>
    <cellStyle name="標準 10 2" xfId="8" xr:uid="{D8AF085B-3432-4270-AF1B-2BC878BC8487}"/>
    <cellStyle name="標準 2" xfId="4" xr:uid="{21516219-3BF8-4C3F-893D-629D5CC1EACE}"/>
    <cellStyle name="標準 2 2" xfId="10" xr:uid="{164F79C6-55E9-4B00-98DA-77E4DAA57A09}"/>
    <cellStyle name="標準 3" xfId="2" xr:uid="{0B10AFA2-C321-4409-80CE-900BB7F949A8}"/>
    <cellStyle name="標準 4" xfId="7" xr:uid="{7FC9DB3D-7C33-462F-8424-19BA24ADE7E3}"/>
    <cellStyle name="標準_Sheet1" xfId="3" xr:uid="{0506D2C4-89CD-4706-91C0-624151A6CDBC}"/>
  </cellStyles>
  <dxfs count="49">
    <dxf>
      <font>
        <color rgb="FFFF0000"/>
      </font>
      <fill>
        <patternFill>
          <fgColor rgb="FFFF0000"/>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9C0006"/>
      </font>
      <fill>
        <patternFill>
          <bgColor rgb="FFFFC7CE"/>
        </patternFill>
      </fill>
    </dxf>
    <dxf>
      <fill>
        <patternFill>
          <bgColor rgb="FFFFC000"/>
        </patternFill>
      </fill>
    </dxf>
    <dxf>
      <fill>
        <patternFill>
          <bgColor theme="0" tint="-0.49998474074526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bgColor theme="0" tint="-0.499984740745262"/>
        </patternFill>
      </fill>
    </dxf>
    <dxf>
      <fill>
        <patternFill patternType="solid">
          <bgColor rgb="FFF9FBD5"/>
        </patternFill>
      </fill>
    </dxf>
    <dxf>
      <fill>
        <patternFill patternType="solid">
          <bgColor rgb="FFF9FBD5"/>
        </patternFill>
      </fill>
    </dxf>
    <dxf>
      <fill>
        <patternFill patternType="solid">
          <bgColor rgb="FFF9FBD5"/>
        </patternFill>
      </fill>
    </dxf>
    <dxf>
      <fill>
        <patternFill patternType="solid">
          <bgColor rgb="FFF9FBD5"/>
        </patternFill>
      </fill>
    </dxf>
    <dxf>
      <fill>
        <patternFill patternType="solid">
          <bgColor rgb="FFF9FBD5"/>
        </patternFill>
      </fill>
    </dxf>
    <dxf>
      <fill>
        <patternFill patternType="solid">
          <bgColor rgb="FFF9D7F3"/>
        </patternFill>
      </fill>
    </dxf>
    <dxf>
      <fill>
        <patternFill patternType="solid">
          <bgColor rgb="FFF9FBD5"/>
        </patternFill>
      </fill>
    </dxf>
    <dxf>
      <fill>
        <patternFill patternType="solid">
          <bgColor rgb="FFF9FBD5"/>
        </patternFill>
      </fill>
    </dxf>
    <dxf>
      <fill>
        <patternFill patternType="solid">
          <bgColor rgb="FFF9FBD5"/>
        </patternFill>
      </fill>
    </dxf>
    <dxf>
      <fill>
        <patternFill patternType="solid">
          <bgColor rgb="FFF9FBD5"/>
        </patternFill>
      </fill>
    </dxf>
    <dxf>
      <fill>
        <patternFill patternType="solid">
          <bgColor rgb="FFF9D7F3"/>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ont>
        <color rgb="FF9C0006"/>
      </font>
      <fill>
        <patternFill>
          <bgColor rgb="FFFFC7CE"/>
        </patternFill>
      </fill>
    </dxf>
  </dxfs>
  <tableStyles count="0" defaultTableStyle="TableStyleMedium2" defaultPivotStyle="PivotStyleLight16"/>
  <colors>
    <mruColors>
      <color rgb="FFCAEDFB"/>
      <color rgb="FFF3B3E8"/>
      <color rgb="FFF9D7F3"/>
      <color rgb="FFF9FBD5"/>
      <color rgb="FFFFCC99"/>
      <color rgb="FFFFFFCC"/>
      <color rgb="FFD9D9D9"/>
      <color rgb="FFC1F0C8"/>
      <color rgb="FFF7C7A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6</xdr:col>
      <xdr:colOff>206188</xdr:colOff>
      <xdr:row>0</xdr:row>
      <xdr:rowOff>132975</xdr:rowOff>
    </xdr:from>
    <xdr:to>
      <xdr:col>7</xdr:col>
      <xdr:colOff>851648</xdr:colOff>
      <xdr:row>1</xdr:row>
      <xdr:rowOff>188257</xdr:rowOff>
    </xdr:to>
    <xdr:sp macro="" textlink="">
      <xdr:nvSpPr>
        <xdr:cNvPr id="2" name="正方形/長方形 1">
          <a:extLst>
            <a:ext uri="{FF2B5EF4-FFF2-40B4-BE49-F238E27FC236}">
              <a16:creationId xmlns:a16="http://schemas.microsoft.com/office/drawing/2014/main" id="{1DCDAD7E-9ABD-4FC5-9D16-E7EBEF7E1B97}"/>
            </a:ext>
          </a:extLst>
        </xdr:cNvPr>
        <xdr:cNvSpPr/>
      </xdr:nvSpPr>
      <xdr:spPr>
        <a:xfrm>
          <a:off x="10291482" y="132975"/>
          <a:ext cx="2572872" cy="395941"/>
        </a:xfrm>
        <a:prstGeom prst="rect">
          <a:avLst/>
        </a:prstGeom>
        <a:solidFill>
          <a:schemeClr val="bg1">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rgbClr val="FF0000"/>
              </a:solidFill>
            </a:rPr>
            <a:t>※</a:t>
          </a:r>
          <a:r>
            <a:rPr kumimoji="1" lang="ja-JP" altLang="en-US" sz="1600">
              <a:solidFill>
                <a:srgbClr val="FF0000"/>
              </a:solidFill>
            </a:rPr>
            <a:t>グレーセルは入力不要。</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r-ict-advisor.jp/prom/chiiki_adviser/R8_profile/"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DC052-DF9A-4C4C-9C81-4355050C637A}">
  <sheetPr>
    <tabColor rgb="FFFF0000"/>
  </sheetPr>
  <dimension ref="A1:CF1802"/>
  <sheetViews>
    <sheetView zoomScale="160" zoomScaleNormal="160" workbookViewId="0">
      <selection activeCell="B7" sqref="B7:CC7"/>
    </sheetView>
  </sheetViews>
  <sheetFormatPr defaultColWidth="7.08203125" defaultRowHeight="12" customHeight="1"/>
  <cols>
    <col min="1" max="1" width="32.5" style="236" customWidth="1"/>
    <col min="2" max="4" width="7.08203125" style="1"/>
    <col min="5" max="5" width="14.33203125" style="1" bestFit="1" customWidth="1"/>
    <col min="6" max="7" width="9.83203125" style="1" bestFit="1" customWidth="1"/>
    <col min="8" max="12" width="7.08203125" style="1"/>
    <col min="13" max="43" width="7.08203125" style="110"/>
    <col min="44" max="82" width="7.08203125" style="1"/>
    <col min="83" max="84" width="7.08203125" style="10"/>
    <col min="85" max="16384" width="7.08203125" style="1"/>
  </cols>
  <sheetData>
    <row r="1" spans="1:84" ht="12" customHeight="1">
      <c r="A1" s="235" t="s">
        <v>6862</v>
      </c>
    </row>
    <row r="2" spans="1:84" ht="12" customHeight="1">
      <c r="A2" s="235" t="s">
        <v>6861</v>
      </c>
    </row>
    <row r="3" spans="1:84" ht="12" customHeight="1">
      <c r="A3" s="235" t="s">
        <v>6731</v>
      </c>
    </row>
    <row r="4" spans="1:84" ht="12" customHeight="1">
      <c r="A4" s="235" t="s">
        <v>6728</v>
      </c>
    </row>
    <row r="5" spans="1:84" ht="12" customHeight="1">
      <c r="A5" s="235" t="s">
        <v>6729</v>
      </c>
      <c r="B5" s="1" t="s">
        <v>3598</v>
      </c>
      <c r="AV5" s="1" t="s">
        <v>3596</v>
      </c>
      <c r="CB5" s="1" t="s">
        <v>3595</v>
      </c>
    </row>
    <row r="6" spans="1:84" ht="12" customHeight="1">
      <c r="A6" s="235" t="s">
        <v>6716</v>
      </c>
      <c r="B6" s="183" t="s">
        <v>3526</v>
      </c>
      <c r="C6" s="184" t="s">
        <v>3527</v>
      </c>
      <c r="D6" s="184" t="s">
        <v>3528</v>
      </c>
      <c r="E6" s="184" t="s">
        <v>3529</v>
      </c>
      <c r="F6" s="184" t="s">
        <v>3530</v>
      </c>
      <c r="G6" s="184" t="s">
        <v>3531</v>
      </c>
      <c r="H6" s="185" t="s">
        <v>3532</v>
      </c>
      <c r="I6" s="186" t="s">
        <v>3533</v>
      </c>
      <c r="J6" s="187" t="s">
        <v>3534</v>
      </c>
      <c r="K6" s="187" t="s">
        <v>3535</v>
      </c>
      <c r="L6" s="188" t="s">
        <v>3536</v>
      </c>
      <c r="M6" s="183" t="s">
        <v>3537</v>
      </c>
      <c r="N6" s="183" t="s">
        <v>3538</v>
      </c>
      <c r="O6" s="183" t="s">
        <v>3539</v>
      </c>
      <c r="P6" s="183" t="s">
        <v>3540</v>
      </c>
      <c r="Q6" s="183" t="s">
        <v>3541</v>
      </c>
      <c r="R6" s="183" t="s">
        <v>3542</v>
      </c>
      <c r="S6" s="183" t="s">
        <v>3543</v>
      </c>
      <c r="T6" s="183" t="s">
        <v>3544</v>
      </c>
      <c r="U6" s="183" t="s">
        <v>3545</v>
      </c>
      <c r="V6" s="183" t="s">
        <v>2488</v>
      </c>
      <c r="W6" s="183" t="s">
        <v>3546</v>
      </c>
      <c r="X6" s="183" t="s">
        <v>3547</v>
      </c>
      <c r="Y6" s="183" t="s">
        <v>2480</v>
      </c>
      <c r="Z6" s="183" t="s">
        <v>3548</v>
      </c>
      <c r="AA6" s="183" t="s">
        <v>3549</v>
      </c>
      <c r="AB6" s="183" t="s">
        <v>3550</v>
      </c>
      <c r="AC6" s="183" t="s">
        <v>3551</v>
      </c>
      <c r="AD6" s="183" t="s">
        <v>3552</v>
      </c>
      <c r="AE6" s="183" t="s">
        <v>3553</v>
      </c>
      <c r="AF6" s="183" t="s">
        <v>3554</v>
      </c>
      <c r="AG6" s="183" t="s">
        <v>3555</v>
      </c>
      <c r="AH6" s="183" t="s">
        <v>3556</v>
      </c>
      <c r="AI6" s="183" t="s">
        <v>3557</v>
      </c>
      <c r="AJ6" s="183" t="s">
        <v>3558</v>
      </c>
      <c r="AK6" s="183" t="s">
        <v>3559</v>
      </c>
      <c r="AL6" s="183" t="s">
        <v>3560</v>
      </c>
      <c r="AM6" s="183" t="s">
        <v>3561</v>
      </c>
      <c r="AN6" s="183" t="s">
        <v>3562</v>
      </c>
      <c r="AO6" s="183" t="s">
        <v>3563</v>
      </c>
      <c r="AP6" s="183" t="s">
        <v>3564</v>
      </c>
      <c r="AQ6" s="183" t="s">
        <v>3565</v>
      </c>
      <c r="AR6" s="189" t="s">
        <v>3566</v>
      </c>
      <c r="AS6" s="183" t="s">
        <v>3567</v>
      </c>
      <c r="AT6" s="190" t="s">
        <v>3568</v>
      </c>
      <c r="AU6" s="191" t="s">
        <v>3569</v>
      </c>
      <c r="AV6" s="183" t="s">
        <v>3570</v>
      </c>
      <c r="AW6" s="192" t="s">
        <v>3571</v>
      </c>
      <c r="AX6" s="184" t="s">
        <v>3597</v>
      </c>
      <c r="AY6" s="192" t="s">
        <v>3572</v>
      </c>
      <c r="AZ6" s="184" t="s">
        <v>3597</v>
      </c>
      <c r="BA6" s="192" t="s">
        <v>3573</v>
      </c>
      <c r="BB6" s="184" t="s">
        <v>3597</v>
      </c>
      <c r="BC6" s="192" t="s">
        <v>3574</v>
      </c>
      <c r="BD6" s="184" t="s">
        <v>3597</v>
      </c>
      <c r="BE6" s="192" t="s">
        <v>3575</v>
      </c>
      <c r="BF6" s="184" t="s">
        <v>3597</v>
      </c>
      <c r="BG6" s="192" t="s">
        <v>3576</v>
      </c>
      <c r="BH6" s="184" t="s">
        <v>3597</v>
      </c>
      <c r="BI6" s="192" t="s">
        <v>3577</v>
      </c>
      <c r="BJ6" s="184" t="s">
        <v>3597</v>
      </c>
      <c r="BK6" s="192" t="s">
        <v>3578</v>
      </c>
      <c r="BL6" s="184" t="s">
        <v>3597</v>
      </c>
      <c r="BM6" s="192" t="s">
        <v>3579</v>
      </c>
      <c r="BN6" s="184" t="s">
        <v>3597</v>
      </c>
      <c r="BO6" s="192" t="s">
        <v>3580</v>
      </c>
      <c r="BP6" s="184" t="s">
        <v>3597</v>
      </c>
      <c r="BQ6" s="182" t="s">
        <v>3581</v>
      </c>
      <c r="BR6" s="182" t="s">
        <v>3582</v>
      </c>
      <c r="BS6" s="182" t="s">
        <v>3583</v>
      </c>
      <c r="BT6" s="182" t="s">
        <v>3584</v>
      </c>
      <c r="BU6" s="182" t="s">
        <v>3585</v>
      </c>
      <c r="BV6" s="182" t="s">
        <v>3586</v>
      </c>
      <c r="BW6" s="182" t="s">
        <v>3587</v>
      </c>
      <c r="BX6" s="182" t="s">
        <v>3588</v>
      </c>
      <c r="BY6" s="184" t="s">
        <v>3589</v>
      </c>
      <c r="BZ6" s="182" t="s">
        <v>3590</v>
      </c>
      <c r="CA6" s="182" t="s">
        <v>3591</v>
      </c>
      <c r="CB6" s="193" t="s">
        <v>3592</v>
      </c>
      <c r="CC6" s="194" t="s">
        <v>3593</v>
      </c>
    </row>
    <row r="7" spans="1:84" ht="12" customHeight="1">
      <c r="A7" s="235" t="s">
        <v>6703</v>
      </c>
      <c r="B7" s="195" t="str">
        <f>IF(申請書!$C$14="","",IF(申請書!$C$14=申請書!$C$16,申請書!$C$16,申請書!$C$16&amp;申請書!$C$14))</f>
        <v/>
      </c>
      <c r="C7" s="196" t="str">
        <f>IF(申請書!$C$16="","",申請書!$C$16)</f>
        <v/>
      </c>
      <c r="D7" s="196" t="str">
        <f>IF(申請書!$C$15="","",申請書!$C$15)</f>
        <v/>
      </c>
      <c r="E7" s="196" t="str">
        <f>IF(申請書!$C$71="","",申請書!$C$71)</f>
        <v/>
      </c>
      <c r="F7" s="196" t="str">
        <f>IF(申請書!$C$72="","",申請書!$C$72)</f>
        <v/>
      </c>
      <c r="G7" s="196" t="str">
        <f>IF(申請書!$C$73="","",申請書!$C$73)</f>
        <v/>
      </c>
      <c r="H7" s="195" t="str">
        <f>IF(申請書!$C$77="","",申請書!$C$77)</f>
        <v/>
      </c>
      <c r="I7" s="197" t="str">
        <f>IF(申請書!$C$101="","",申請書!$C$101)</f>
        <v/>
      </c>
      <c r="J7" s="198"/>
      <c r="K7" s="198"/>
      <c r="L7" s="199" t="str">
        <f>IF(申請書!$B$44="○","地域社会DX","")&amp;IF(申請書!$C$44="○",",自治体DX","")&amp;IF(申請書!$D$44="○",",計画策定支援","")&amp;IF(申請書!$E$44="○",",機運醸成","")</f>
        <v/>
      </c>
      <c r="M7" s="218" t="str">
        <f>IF(申請書!$C$47="","",申請書!$C$47)</f>
        <v/>
      </c>
      <c r="N7" s="218" t="str">
        <f>IF(申請書!$C$48="","",申請書!$C$48)</f>
        <v/>
      </c>
      <c r="O7" s="218" t="str">
        <f>IF(申請書!$C$49="","",申請書!$C$49)</f>
        <v/>
      </c>
      <c r="P7" s="218" t="str">
        <f>IF(申請書!$C$50="","",申請書!$C$50)</f>
        <v/>
      </c>
      <c r="Q7" s="218" t="str">
        <f>IF(申請書!$C$51="","",申請書!$C$51)</f>
        <v/>
      </c>
      <c r="R7" s="218" t="str">
        <f>IF(申請書!$C$52="","",申請書!$C$52)</f>
        <v/>
      </c>
      <c r="S7" s="218" t="str">
        <f>IF(申請書!$C$53="","",申請書!$C$53)</f>
        <v/>
      </c>
      <c r="T7" s="218" t="str">
        <f>IF(申請書!$C$54="","",申請書!$C$54)</f>
        <v/>
      </c>
      <c r="U7" s="218" t="str">
        <f>IF(申請書!$C$55="","",申請書!$C$55)</f>
        <v/>
      </c>
      <c r="V7" s="218" t="str">
        <f>IF(申請書!$C$56="","",申請書!$C$56)</f>
        <v/>
      </c>
      <c r="W7" s="218" t="str">
        <f>IF(申請書!$C$57="","",申請書!$C$57)</f>
        <v/>
      </c>
      <c r="X7" s="218" t="str">
        <f>IF(申請書!$C$58="","",申請書!$C$58)</f>
        <v/>
      </c>
      <c r="Y7" s="218" t="str">
        <f>IF(申請書!$C$59="","",申請書!$C$59)</f>
        <v/>
      </c>
      <c r="Z7" s="218" t="str">
        <f>IF(申請書!$C$60="","",申請書!$C$60)</f>
        <v/>
      </c>
      <c r="AA7" s="218" t="str">
        <f>IF(申請書!$C$61="","",申請書!$C$61)</f>
        <v/>
      </c>
      <c r="AB7" s="218" t="str">
        <f>IF(申請書!$E$47="","",申請書!$E$47)</f>
        <v/>
      </c>
      <c r="AC7" s="218" t="str">
        <f>IF(申請書!$E$48="","",申請書!$E$48)</f>
        <v/>
      </c>
      <c r="AD7" s="218" t="str">
        <f>IF(申請書!$E$49="","",申請書!$E$49)</f>
        <v/>
      </c>
      <c r="AE7" s="218" t="str">
        <f>IF(申請書!$E$50="","",申請書!$E$50)</f>
        <v/>
      </c>
      <c r="AF7" s="218" t="str">
        <f>IF(申請書!$E$51="","",申請書!$E$51)</f>
        <v/>
      </c>
      <c r="AG7" s="218" t="str">
        <f>IF(申請書!$E$52="","",申請書!$E$52)</f>
        <v/>
      </c>
      <c r="AH7" s="218" t="str">
        <f>IF(申請書!$E$53="","",申請書!$E$53)</f>
        <v/>
      </c>
      <c r="AI7" s="218" t="str">
        <f>IF(申請書!$E$54="","",申請書!$E$54)</f>
        <v/>
      </c>
      <c r="AJ7" s="218" t="str">
        <f>IF(申請書!$E$55="","",申請書!$E$55)</f>
        <v/>
      </c>
      <c r="AK7" s="218" t="str">
        <f>IF(申請書!$E$56="","",申請書!$E$56)</f>
        <v/>
      </c>
      <c r="AL7" s="218" t="str">
        <f>IF(申請書!$E$57="","",申請書!$E$57)</f>
        <v/>
      </c>
      <c r="AM7" s="218" t="str">
        <f>IF(申請書!$E$58="","",申請書!$E$58)</f>
        <v/>
      </c>
      <c r="AN7" s="218" t="str">
        <f>IF(申請書!$E$59="","",申請書!$E$59)</f>
        <v/>
      </c>
      <c r="AO7" s="218" t="str">
        <f>IF(申請書!$E$60="","",申請書!$E$60)</f>
        <v/>
      </c>
      <c r="AP7" s="218" t="str">
        <f>IF(申請書!$E$61="","",申請書!$E$61)</f>
        <v/>
      </c>
      <c r="AQ7" s="218" t="str">
        <f>IF(AR7="","","○")</f>
        <v/>
      </c>
      <c r="AR7" s="200" t="str">
        <f>IF(申請書!$C$62="","",申請書!$C$62)</f>
        <v/>
      </c>
      <c r="AS7" s="195" t="str">
        <f>IF(申請書!$C$30="","",申請書!$C$30)</f>
        <v/>
      </c>
      <c r="AT7" s="201" t="str">
        <f>IF(申請書!$C$34="","",申請書!$C$34)</f>
        <v/>
      </c>
      <c r="AU7" s="201" t="str">
        <f>IF(申請書!$C$35="","",申請書!$C$35)</f>
        <v/>
      </c>
      <c r="AV7" s="202" t="str">
        <f>IF(COUNTA(申請書!$C$87:$C$97)=COUNTIF(申請書!$F$87:$F$97,"オンライン"),"オンラインのみ",IF(COUNTA(申請書!$C$87:$C$97)=COUNTIF(申請書!$F$87:$F$97,"実地"),"実地のみ","現地・オンライン支援"))</f>
        <v>オンラインのみ</v>
      </c>
      <c r="AW7" s="203" t="str">
        <f>IF(申請書!$C$87="","",申請書!$C$87)</f>
        <v/>
      </c>
      <c r="AX7" s="196" t="str">
        <f>IF(申請書!$F$87="","",申請書!$F$87)</f>
        <v/>
      </c>
      <c r="AY7" s="203" t="str">
        <f>IF(申請書!$C$88="","",申請書!$C$88)</f>
        <v/>
      </c>
      <c r="AZ7" s="196" t="str">
        <f>IF(申請書!$F$88="","",申請書!$F$88)</f>
        <v/>
      </c>
      <c r="BA7" s="203" t="str">
        <f>IF(申請書!$C$89="","",申請書!$C$89)</f>
        <v/>
      </c>
      <c r="BB7" s="196" t="str">
        <f>IF(申請書!$F$89="","",申請書!$F$89)</f>
        <v/>
      </c>
      <c r="BC7" s="203" t="str">
        <f>IF(申請書!$C$90="","",申請書!$C$90)</f>
        <v/>
      </c>
      <c r="BD7" s="196" t="str">
        <f>IF(申請書!$F$90="","",申請書!$F$90)</f>
        <v/>
      </c>
      <c r="BE7" s="203" t="str">
        <f>IF(申請書!$C$91="","",申請書!$C$91)</f>
        <v/>
      </c>
      <c r="BF7" s="196" t="str">
        <f>IF(申請書!$F$91="","",申請書!$F$91)</f>
        <v/>
      </c>
      <c r="BG7" s="203" t="str">
        <f>IF(申請書!$C$92="","",申請書!$C$92)</f>
        <v/>
      </c>
      <c r="BH7" s="196" t="str">
        <f>IF(申請書!$F$92="","",申請書!$F$92)</f>
        <v/>
      </c>
      <c r="BI7" s="203" t="str">
        <f>IF(申請書!$C$93="","",申請書!$C$93)</f>
        <v/>
      </c>
      <c r="BJ7" s="196" t="str">
        <f>IF(申請書!$F$93="","",申請書!$F$93)</f>
        <v/>
      </c>
      <c r="BK7" s="203" t="str">
        <f>IF(申請書!$C$94="","",申請書!$C$94)</f>
        <v/>
      </c>
      <c r="BL7" s="196" t="str">
        <f>IF(申請書!$F$94="","",申請書!$F$94)</f>
        <v/>
      </c>
      <c r="BM7" s="203" t="str">
        <f>IF(申請書!$C$95="","",申請書!$C$95)</f>
        <v/>
      </c>
      <c r="BN7" s="196" t="str">
        <f>IF(申請書!$F$95="","",申請書!$F$95)</f>
        <v/>
      </c>
      <c r="BO7" s="203" t="str">
        <f>IF(申請書!$C$96="","",申請書!$C$96)</f>
        <v/>
      </c>
      <c r="BP7" s="196" t="str">
        <f>IF(申請書!$F$96="","",申請書!$F$96)</f>
        <v/>
      </c>
      <c r="BQ7" s="196"/>
      <c r="BR7" s="196"/>
      <c r="BS7" s="196"/>
      <c r="BT7" s="196"/>
      <c r="BU7" s="196"/>
      <c r="BV7" s="204"/>
      <c r="BW7" s="204"/>
      <c r="BX7" s="196" t="str">
        <f>IF(申請書!$C$13="","",VLOOKUP(申請書!$C$13,リスト!A2:B8,2,0))</f>
        <v/>
      </c>
      <c r="BY7" s="196" t="str">
        <f>IF(申請書!$C$67="","",VLOOKUP(申請書!$C$67,$BX$9:$BY$11,2,0))</f>
        <v/>
      </c>
      <c r="BZ7" s="205"/>
      <c r="CA7" s="196"/>
      <c r="CB7" s="206"/>
      <c r="CC7" s="195" t="str">
        <f>IF(申請書!$C$100="","",申請書!$C$100)</f>
        <v/>
      </c>
    </row>
    <row r="8" spans="1:84" ht="12" customHeight="1">
      <c r="A8" s="235" t="s">
        <v>6702</v>
      </c>
      <c r="CF8" s="10" t="s">
        <v>6</v>
      </c>
    </row>
    <row r="9" spans="1:84" ht="12" customHeight="1">
      <c r="BX9" s="1" t="s">
        <v>62</v>
      </c>
      <c r="BY9" s="1" t="s">
        <v>63</v>
      </c>
      <c r="CE9" s="10" t="s">
        <v>11</v>
      </c>
      <c r="CF9" s="10" t="s">
        <v>12</v>
      </c>
    </row>
    <row r="10" spans="1:84" ht="12" customHeight="1">
      <c r="BX10" s="1" t="s">
        <v>69</v>
      </c>
      <c r="BY10" s="1" t="s">
        <v>70</v>
      </c>
      <c r="CE10" s="10" t="s">
        <v>4956</v>
      </c>
      <c r="CF10" s="10" t="s">
        <v>16</v>
      </c>
    </row>
    <row r="11" spans="1:84" ht="12" customHeight="1">
      <c r="BX11" s="1" t="s">
        <v>76</v>
      </c>
      <c r="BY11" s="1" t="s">
        <v>77</v>
      </c>
      <c r="CE11" s="10" t="s">
        <v>4957</v>
      </c>
      <c r="CF11" s="10" t="s">
        <v>23</v>
      </c>
    </row>
    <row r="12" spans="1:84" ht="12" customHeight="1">
      <c r="CE12" s="10" t="s">
        <v>4958</v>
      </c>
      <c r="CF12" s="10" t="s">
        <v>30</v>
      </c>
    </row>
    <row r="13" spans="1:84" ht="12" customHeight="1">
      <c r="K13" s="110"/>
      <c r="L13" s="110"/>
      <c r="AP13" s="1"/>
      <c r="AQ13" s="1"/>
      <c r="CE13" s="10" t="s">
        <v>4959</v>
      </c>
      <c r="CF13" s="10" t="s">
        <v>37</v>
      </c>
    </row>
    <row r="14" spans="1:84" ht="12" customHeight="1">
      <c r="B14" s="1" t="s">
        <v>3599</v>
      </c>
      <c r="J14" s="110"/>
      <c r="K14" s="110"/>
      <c r="L14" s="110"/>
      <c r="AN14" s="1"/>
      <c r="AO14" s="1"/>
      <c r="AP14" s="1"/>
      <c r="AQ14" s="1"/>
      <c r="CE14" s="10" t="s">
        <v>4960</v>
      </c>
      <c r="CF14" s="10" t="s">
        <v>44</v>
      </c>
    </row>
    <row r="15" spans="1:84" ht="12" customHeight="1">
      <c r="B15" s="1" t="str">
        <f>IF($B$7="","",IFERROR(VLOOKUP($B$7,CE:CF,2,0),VLOOKUP($C$7,CE:CF,2,0)))</f>
        <v/>
      </c>
      <c r="C15" s="219" t="s">
        <v>3600</v>
      </c>
      <c r="D15" s="219" t="s">
        <v>3601</v>
      </c>
      <c r="E15" s="219" t="s">
        <v>3602</v>
      </c>
      <c r="F15" s="219" t="s">
        <v>3603</v>
      </c>
      <c r="G15" s="219" t="s">
        <v>3604</v>
      </c>
      <c r="H15" s="219" t="s">
        <v>3605</v>
      </c>
      <c r="I15" s="219" t="s">
        <v>3428</v>
      </c>
      <c r="J15" s="219" t="s">
        <v>3606</v>
      </c>
      <c r="K15" s="219" t="s">
        <v>3607</v>
      </c>
      <c r="L15" s="219" t="s">
        <v>3608</v>
      </c>
      <c r="M15" s="219" t="s">
        <v>3609</v>
      </c>
      <c r="N15" s="219" t="s">
        <v>3610</v>
      </c>
      <c r="O15" s="219" t="s">
        <v>3434</v>
      </c>
      <c r="P15" s="219" t="s">
        <v>3435</v>
      </c>
      <c r="Q15" s="219" t="s">
        <v>3436</v>
      </c>
      <c r="R15" s="219" t="s">
        <v>4945</v>
      </c>
      <c r="S15" s="219" t="s">
        <v>3407</v>
      </c>
      <c r="T15" s="219" t="s">
        <v>2347</v>
      </c>
      <c r="U15" s="219" t="s">
        <v>3409</v>
      </c>
      <c r="V15" s="219" t="s">
        <v>2352</v>
      </c>
      <c r="W15" s="219" t="s">
        <v>2487</v>
      </c>
      <c r="X15" s="219" t="s">
        <v>2355</v>
      </c>
      <c r="Y15" s="219" t="s">
        <v>2486</v>
      </c>
      <c r="Z15" s="219" t="s">
        <v>316</v>
      </c>
      <c r="AA15" s="219" t="s">
        <v>2484</v>
      </c>
      <c r="AB15" s="219" t="s">
        <v>2488</v>
      </c>
      <c r="AC15" s="219" t="s">
        <v>2482</v>
      </c>
      <c r="AD15" s="219" t="s">
        <v>2485</v>
      </c>
      <c r="AE15" s="219" t="s">
        <v>2480</v>
      </c>
      <c r="AF15" s="219" t="s">
        <v>2483</v>
      </c>
      <c r="AG15" s="219" t="s">
        <v>2360</v>
      </c>
      <c r="AH15" s="219" t="s">
        <v>2479</v>
      </c>
      <c r="AI15" s="219" t="s">
        <v>2349</v>
      </c>
      <c r="AJ15" s="219" t="s">
        <v>2350</v>
      </c>
      <c r="AK15" s="219" t="s">
        <v>2351</v>
      </c>
      <c r="AL15" s="219" t="s">
        <v>2353</v>
      </c>
      <c r="AM15" s="219" t="s">
        <v>2489</v>
      </c>
      <c r="AN15" s="219" t="s">
        <v>3439</v>
      </c>
      <c r="AO15" s="219" t="s">
        <v>3440</v>
      </c>
      <c r="AP15" s="219" t="s">
        <v>313</v>
      </c>
      <c r="AQ15" s="219" t="s">
        <v>2346</v>
      </c>
      <c r="AR15" s="219" t="s">
        <v>2354</v>
      </c>
      <c r="AS15" s="219" t="s">
        <v>3408</v>
      </c>
      <c r="AT15" s="219" t="s">
        <v>2356</v>
      </c>
      <c r="AU15" s="219" t="s">
        <v>2359</v>
      </c>
      <c r="AV15" s="219" t="s">
        <v>2481</v>
      </c>
      <c r="AW15" s="219" t="s">
        <v>3441</v>
      </c>
      <c r="AX15" s="219" t="s">
        <v>3611</v>
      </c>
      <c r="AY15" s="219" t="s">
        <v>4948</v>
      </c>
      <c r="AZ15" s="219" t="s">
        <v>3612</v>
      </c>
      <c r="BA15" s="219" t="s">
        <v>3427</v>
      </c>
      <c r="BB15" s="219" t="s">
        <v>3613</v>
      </c>
      <c r="BC15" s="219" t="s">
        <v>4944</v>
      </c>
      <c r="BD15" s="219" t="s">
        <v>3614</v>
      </c>
      <c r="BE15" s="219" t="s">
        <v>3615</v>
      </c>
      <c r="BF15" s="219" t="s">
        <v>3616</v>
      </c>
      <c r="BG15" s="219" t="s">
        <v>3617</v>
      </c>
      <c r="BH15" s="219" t="s">
        <v>3616</v>
      </c>
      <c r="BI15" s="219" t="s">
        <v>3618</v>
      </c>
      <c r="BJ15" s="219" t="s">
        <v>3616</v>
      </c>
      <c r="BK15" s="219" t="s">
        <v>3619</v>
      </c>
      <c r="BL15" s="219" t="s">
        <v>4949</v>
      </c>
      <c r="BM15" s="219" t="s">
        <v>4946</v>
      </c>
      <c r="BN15" s="219" t="s">
        <v>4947</v>
      </c>
      <c r="BO15" s="219" t="s">
        <v>6717</v>
      </c>
      <c r="CE15" s="10" t="s">
        <v>4961</v>
      </c>
      <c r="CF15" s="10" t="s">
        <v>51</v>
      </c>
    </row>
    <row r="16" spans="1:84" ht="12" customHeight="1">
      <c r="A16" s="236">
        <v>1</v>
      </c>
      <c r="C16" s="224" t="str">
        <f>IF(OR($A16&gt;$G$16,申請書!$C$13=""),"",IF($AV$7="オンラインのみ","L","K"))</f>
        <v/>
      </c>
      <c r="D16" s="224" t="str">
        <f>IF(申請書!$C$77="","",申請書!$C$77)</f>
        <v/>
      </c>
      <c r="E16" s="224" t="str">
        <f>IF(OR($A16&gt;$G$16,申請書!$C$13=""),"",IF(OR(申請書!$C$13="",申請書!$C$14="",申請書!$C$15=""),"",IF(申請書!$C$13="地場企業等",LEFT($B$15,2)&amp;9999,IF(申請書!$C$13="NPO・商工会・大学等",LEFT($B$15,2)&amp;9998,IF(申請書!$C$13="協議会",LEFT($B$15,2)&amp;9997,IF(申請書!$C$13="一部事務組合・広域連合・財産区",LEFT($B$15,2)&amp;9996,$B$15))))))</f>
        <v/>
      </c>
      <c r="F16" s="224" t="str">
        <f>IF(OR($A16&gt;$G$16,申請書!$C$13=""),"",IF(OR($A16&gt;$G$16,申請書!$C$13=""),"",IF(申請書!$F$2="","",TEXT(申請書!$F$2,"MM"))))</f>
        <v/>
      </c>
      <c r="G16" s="224">
        <f>COUNTA(申請書!$C$87:$C$97)</f>
        <v>0</v>
      </c>
      <c r="H16" s="228" t="str">
        <f>IF(申請書!$C$87="","",申請書!$C$87)</f>
        <v/>
      </c>
      <c r="I16" s="224" t="str">
        <f>IF(OR($A16&gt;$G$16,申請書!$C$13=""),"",IF(申請書!$C$14="","",IF(申請書!$C$14=申請書!$C$16,申請書!$C$16,申請書!$C$16&amp;申請書!$C$14)))</f>
        <v/>
      </c>
      <c r="J16" s="224" t="str">
        <f>IF(OR($A16&gt;$G$16,申請書!$C$13=""),"",IF(申請書!$C$17="","",申請書!$C$17))</f>
        <v/>
      </c>
      <c r="K16" s="224" t="str">
        <f>IF(OR($A16&gt;$G$16,申請書!$C$13=""),"",IF(申請書!$C$18="","",申請書!$C$18))</f>
        <v/>
      </c>
      <c r="L16" s="224" t="str">
        <f>IF(OR($A16&gt;$G$16,申請書!$C$13=""),"",IF(申請書!$C$19="","",申請書!$C$19))</f>
        <v/>
      </c>
      <c r="M16" s="224" t="str">
        <f>IF(OR($A16&gt;$G$16,申請書!$C$13=""),"",IF(申請書!$C$20="","",申請書!$C$20))</f>
        <v/>
      </c>
      <c r="N16" s="224" t="str">
        <f>IF(OR($A16&gt;$G$16,申請書!$C$13=""),"",IF(申請書!$C$30="","",申請書!$C$30))</f>
        <v/>
      </c>
      <c r="O16" s="224" t="str">
        <f>IF(申請書!B$44="","",申請書!B$44)</f>
        <v/>
      </c>
      <c r="P16" s="224" t="str">
        <f>IF(申請書!C$44="","",申請書!C$44)</f>
        <v/>
      </c>
      <c r="Q16" s="224" t="str">
        <f>IF(申請書!D$44="","",申請書!D$44)</f>
        <v/>
      </c>
      <c r="R16" s="224" t="str">
        <f>IF(申請書!E$44="","",申請書!E$44)</f>
        <v/>
      </c>
      <c r="S16" s="224" t="str">
        <f>IF(申請書!$C$47="","",申請書!$C$47)</f>
        <v/>
      </c>
      <c r="T16" s="224" t="str">
        <f>IF(申請書!$C$48="","",申請書!$C$48)</f>
        <v/>
      </c>
      <c r="U16" s="224" t="str">
        <f>IF(申請書!$C$49="","",申請書!$C$49)</f>
        <v/>
      </c>
      <c r="V16" s="224" t="str">
        <f>IF(申請書!$C$50="","",申請書!$C$50)</f>
        <v/>
      </c>
      <c r="W16" s="224" t="str">
        <f>IF(申請書!$C$51="","",申請書!$C$51)</f>
        <v/>
      </c>
      <c r="X16" s="224" t="str">
        <f>IF(申請書!$C$52="","",申請書!$C$52)</f>
        <v/>
      </c>
      <c r="Y16" s="224" t="str">
        <f>IF(申請書!$C$53="","",申請書!$C$53)</f>
        <v/>
      </c>
      <c r="Z16" s="224" t="str">
        <f>IF(申請書!$C$54="","",申請書!$C$54)</f>
        <v/>
      </c>
      <c r="AA16" s="224" t="str">
        <f>IF(申請書!$C$55="","",申請書!$C$55)</f>
        <v/>
      </c>
      <c r="AB16" s="224" t="str">
        <f>IF(申請書!$C$56="","",申請書!$C$56)</f>
        <v/>
      </c>
      <c r="AC16" s="224" t="str">
        <f>IF(申請書!$C$57="","",申請書!$C$57)</f>
        <v/>
      </c>
      <c r="AD16" s="224" t="str">
        <f>IF(申請書!$C$58="","",申請書!$C$58)</f>
        <v/>
      </c>
      <c r="AE16" s="224" t="str">
        <f>IF(申請書!$C$59="","",申請書!$C$59)</f>
        <v/>
      </c>
      <c r="AF16" s="224" t="str">
        <f>IF(申請書!$C$60="","",申請書!$C$60)</f>
        <v/>
      </c>
      <c r="AG16" s="224" t="str">
        <f>IF(申請書!$C$61="","",申請書!$C$61)</f>
        <v/>
      </c>
      <c r="AH16" s="224" t="str">
        <f>IF(申請書!$E$47="","",申請書!$E$47)</f>
        <v/>
      </c>
      <c r="AI16" s="224" t="str">
        <f>IF(申請書!$E$48="","",申請書!$E$48)</f>
        <v/>
      </c>
      <c r="AJ16" s="224" t="str">
        <f>IF(申請書!$E$49="","",申請書!$E$49)</f>
        <v/>
      </c>
      <c r="AK16" s="224" t="str">
        <f>IF(申請書!$E$50="","",申請書!$E$50)</f>
        <v/>
      </c>
      <c r="AL16" s="224" t="str">
        <f>IF(申請書!$E$51="","",申請書!$E$51)</f>
        <v/>
      </c>
      <c r="AM16" s="224" t="str">
        <f>IF(申請書!$E$52="","",申請書!$E$52)</f>
        <v/>
      </c>
      <c r="AN16" s="224" t="str">
        <f>IF(申請書!$E$53="","",申請書!$E$53)</f>
        <v/>
      </c>
      <c r="AO16" s="224" t="str">
        <f>IF(申請書!$E$54="","",申請書!$E$54)</f>
        <v/>
      </c>
      <c r="AP16" s="224" t="str">
        <f>IF(申請書!$E$55="","",申請書!$E$55)</f>
        <v/>
      </c>
      <c r="AQ16" s="224" t="str">
        <f>IF(申請書!$E$56="","",申請書!$E$56)</f>
        <v/>
      </c>
      <c r="AR16" s="224" t="str">
        <f>IF(申請書!$E$57="","",申請書!$E$57)</f>
        <v/>
      </c>
      <c r="AS16" s="224" t="str">
        <f>IF(申請書!$E$58="","",申請書!$E$58)</f>
        <v/>
      </c>
      <c r="AT16" s="224" t="str">
        <f>IF(申請書!$E$59="","",申請書!$E$59)</f>
        <v/>
      </c>
      <c r="AU16" s="224" t="str">
        <f>IF(申請書!$E$60="","",申請書!$E$60)</f>
        <v/>
      </c>
      <c r="AV16" s="224" t="str">
        <f>IF(申請書!$E$61="","",申請書!$E$61)</f>
        <v/>
      </c>
      <c r="AW16" s="224" t="str">
        <f>IF($AR$7="","","○")</f>
        <v/>
      </c>
      <c r="AX16" s="224" t="str">
        <f>IF(申請書!$C$62="","",申請書!$C$62)</f>
        <v/>
      </c>
      <c r="AY16" s="224" t="str">
        <f>IF(申請書!$C$100="","",申請書!$C$100)</f>
        <v/>
      </c>
      <c r="AZ16" s="224" t="str">
        <f>IF(申請書!$C$31="","",申請書!$C$31)</f>
        <v/>
      </c>
      <c r="BA16" s="224" t="str">
        <f>IF(OR($A16&gt;$G$16,申請書!$C$13=""),"",IF(申請書!$C$13="","",VLOOKUP(申請書!$C$13,リスト!$A$2:$B$8,2,0)))</f>
        <v/>
      </c>
      <c r="BB16" s="224" t="str">
        <f>IF(OR($A16&gt;$G$16,申請書!$C$13=""),"",IF(申請書!$C$15="","",LEFT(申請書!$C$15,2)))</f>
        <v/>
      </c>
      <c r="BC16" s="224" t="str">
        <f>IF(申請書!$E$87="","",申請書!$E$87)&amp;IF(申請書!$F$87="","","("&amp;申請書!$F$87&amp;")")</f>
        <v/>
      </c>
      <c r="BD16" s="224" t="str">
        <f>IF(申請書!$C$67="","",VLOOKUP(申請書!$C$67,$BX$9:$BY$11,2,0))</f>
        <v/>
      </c>
      <c r="BE16" s="224" t="str">
        <f>IF(申請書!$C$71="","",申請書!$C$71)</f>
        <v/>
      </c>
      <c r="BF16" s="224" t="str">
        <f>IF(申請書!$D$71="","",申請書!$D$71)</f>
        <v/>
      </c>
      <c r="BG16" s="224" t="str">
        <f>IF(申請書!$C$72="","",申請書!$C$72)</f>
        <v/>
      </c>
      <c r="BH16" s="224" t="str">
        <f>IF(申請書!$D$72="","",申請書!$D$72)</f>
        <v/>
      </c>
      <c r="BI16" s="224" t="str">
        <f>IF(申請書!$C$73="","",申請書!$C$73)</f>
        <v/>
      </c>
      <c r="BJ16" s="224" t="str">
        <f>IF(申請書!$D$73="","",申請書!$D$73)</f>
        <v/>
      </c>
      <c r="BK16" s="224" t="str">
        <f>IF(申請書!$C$34="","",申請書!$C$34)</f>
        <v/>
      </c>
      <c r="BL16" s="224" t="str">
        <f>IF(申請書!$C$35="","",申請書!$C$35)</f>
        <v/>
      </c>
      <c r="BM16" s="224" t="str">
        <f>IF(申請書!$C$36="","",申請書!$C$36)</f>
        <v/>
      </c>
      <c r="BN16" s="224" t="str">
        <f>IF(申請書!$C$37="","",申請書!$C$37)</f>
        <v/>
      </c>
      <c r="BO16" s="224" t="str">
        <f>IF(申請書!$C$101="","",申請書!$C$101)</f>
        <v/>
      </c>
      <c r="CE16" s="10" t="s">
        <v>4962</v>
      </c>
      <c r="CF16" s="10" t="s">
        <v>56</v>
      </c>
    </row>
    <row r="17" spans="1:84" ht="12" customHeight="1">
      <c r="A17" s="236">
        <v>2</v>
      </c>
      <c r="C17" s="224" t="str">
        <f>IF(OR($A17&gt;$G$16,申請書!$C$13=""),"",IF($AV$7="オンラインのみ","L","K"))</f>
        <v/>
      </c>
      <c r="D17" s="224"/>
      <c r="E17" s="224" t="str">
        <f>IF(OR($A17&gt;$G$16,申請書!$C$13=""),"",IF(OR(申請書!$C$13="",申請書!$C$14="",申請書!$C$15=""),"",IF(申請書!$C$13="地場企業等",LEFT($B$15,2)&amp;9999,IF(申請書!$C$13="NPO・商工会・大学等",LEFT($B$15,2)&amp;9989,IF(申請書!$C$13="協議会",LEFT($B$15,2)&amp;9997,IF(申請書!$C$13="一部事務組合・広域連合・財産区",LEFT($B$15,2)&amp;9996,$B$15))))))</f>
        <v/>
      </c>
      <c r="F17" s="224" t="str">
        <f>IF(OR($A17&gt;$G$16,申請書!$C$13=""),"",IF(OR($A17&gt;$G$16,申請書!$C$13=""),"",IF(申請書!$F$2="","",TEXT(申請書!$F$2,"MM"))))</f>
        <v/>
      </c>
      <c r="G17" s="224"/>
      <c r="H17" s="228" t="str">
        <f>IF(申請書!$C88="","",申請書!$C88)</f>
        <v/>
      </c>
      <c r="I17" s="224" t="str">
        <f>IF(OR($A17&gt;$G$16,申請書!$C$13=""),"",IF(申請書!$C$14="","",IF(申請書!$C$14=申請書!$C$16,申請書!$C$16,申請書!$C$16&amp;申請書!$C$14)))</f>
        <v/>
      </c>
      <c r="J17" s="224" t="str">
        <f>IF(OR($A17&gt;$G$16,申請書!$C$13=""),"",IF(申請書!$C$17="","",申請書!$C$17))</f>
        <v/>
      </c>
      <c r="K17" s="224" t="str">
        <f>IF(OR($A17&gt;$G$16,申請書!$C$13=""),"",IF(申請書!$C$18="","",申請書!$C$18))</f>
        <v/>
      </c>
      <c r="L17" s="224" t="str">
        <f>IF(OR($A17&gt;$G$16,申請書!$C$13=""),"",IF(申請書!$C$19="","",申請書!$C$19))</f>
        <v/>
      </c>
      <c r="M17" s="224" t="str">
        <f>IF(OR($A17&gt;$G$16,申請書!$C$13=""),"",IF(申請書!$C$20="","",申請書!$C$20))</f>
        <v/>
      </c>
      <c r="N17" s="224" t="str">
        <f>IF(OR($A17&gt;$G$16,申請書!$C$13=""),"",IF(申請書!$C$30="","",申請書!$C$30))</f>
        <v/>
      </c>
      <c r="O17" s="224"/>
      <c r="P17" s="224"/>
      <c r="Q17" s="224"/>
      <c r="R17" s="224"/>
      <c r="S17" s="224"/>
      <c r="T17" s="224"/>
      <c r="U17" s="224"/>
      <c r="V17" s="224"/>
      <c r="W17" s="224"/>
      <c r="X17" s="224"/>
      <c r="Y17" s="224"/>
      <c r="Z17" s="224"/>
      <c r="AA17" s="224"/>
      <c r="AB17" s="224"/>
      <c r="AC17" s="224"/>
      <c r="AD17" s="224"/>
      <c r="AE17" s="224"/>
      <c r="AF17" s="224"/>
      <c r="AG17" s="224"/>
      <c r="AH17" s="224"/>
      <c r="AI17" s="224"/>
      <c r="AJ17" s="224"/>
      <c r="AK17" s="224"/>
      <c r="AL17" s="224"/>
      <c r="AM17" s="224"/>
      <c r="AN17" s="224"/>
      <c r="AO17" s="224"/>
      <c r="AP17" s="224"/>
      <c r="AQ17" s="224"/>
      <c r="AR17" s="224"/>
      <c r="AS17" s="224"/>
      <c r="AT17" s="224"/>
      <c r="AU17" s="224"/>
      <c r="AV17" s="224"/>
      <c r="AW17" s="224"/>
      <c r="AX17" s="224"/>
      <c r="AY17" s="224"/>
      <c r="AZ17" s="224"/>
      <c r="BA17" s="224" t="str">
        <f>IF(OR($A17&gt;$G$16,申請書!$C$13=""),"",IF(申請書!$C$13="","",VLOOKUP(申請書!$C$13,リスト!$A$2:$B$8,2,0)))</f>
        <v/>
      </c>
      <c r="BB17" s="224" t="str">
        <f>IF(OR($A17&gt;$G$16,申請書!$C$13=""),"",IF(申請書!$C$15="","",LEFT(申請書!$C$15,2)))</f>
        <v/>
      </c>
      <c r="BC17" s="224" t="str">
        <f>IF(申請書!$E$88="","",申請書!$E$88)&amp;IF(申請書!$F$88="","","("&amp;申請書!$F$88&amp;")")</f>
        <v/>
      </c>
      <c r="BD17" s="224"/>
      <c r="BE17" s="224"/>
      <c r="BF17" s="224"/>
      <c r="BG17" s="224"/>
      <c r="BH17" s="224"/>
      <c r="BI17" s="224"/>
      <c r="BJ17" s="224"/>
      <c r="BK17" s="224"/>
      <c r="BL17" s="224"/>
      <c r="BM17" s="224"/>
      <c r="BN17" s="224"/>
      <c r="BO17" s="224" t="str">
        <f>IF(OR($A17&gt;$G$16,申請書!$C$13=""),"",IF(申請書!$C$101="","",申請書!$C$101))</f>
        <v/>
      </c>
      <c r="CE17" s="10" t="s">
        <v>4963</v>
      </c>
      <c r="CF17" s="10" t="s">
        <v>61</v>
      </c>
    </row>
    <row r="18" spans="1:84" ht="12" customHeight="1">
      <c r="A18" s="236">
        <v>3</v>
      </c>
      <c r="C18" s="224" t="str">
        <f>IF(OR($A18&gt;$G$16,申請書!$C$13=""),"",IF($AV$7="オンラインのみ","L","K"))</f>
        <v/>
      </c>
      <c r="D18" s="224"/>
      <c r="E18" s="224" t="str">
        <f>IF(OR($A18&gt;$G$16,申請書!$C$13=""),"",IF(OR(申請書!$C$13="",申請書!$C$14="",申請書!$C$15=""),"",IF(申請書!$C$13="地場企業等",LEFT($B$15,2)&amp;9999,IF(申請書!$C$13="NPO・商工会・大学等",LEFT($B$15,2)&amp;9989,IF(申請書!$C$13="協議会",LEFT($B$15,2)&amp;9997,IF(申請書!$C$13="一部事務組合・広域連合・財産区",LEFT($B$15,2)&amp;9996,$B$15))))))</f>
        <v/>
      </c>
      <c r="F18" s="224" t="str">
        <f>IF(OR($A18&gt;$G$16,申請書!$C$13=""),"",IF(OR($A18&gt;$G$16,申請書!$C$13=""),"",IF(申請書!$F$2="","",TEXT(申請書!$F$2,"MM"))))</f>
        <v/>
      </c>
      <c r="G18" s="224"/>
      <c r="H18" s="228" t="str">
        <f>IF(申請書!$C89="","",申請書!$C89)</f>
        <v/>
      </c>
      <c r="I18" s="224" t="str">
        <f>IF(OR($A18&gt;$G$16,申請書!$C$13=""),"",IF(申請書!$C$14="","",IF(申請書!$C$14=申請書!$C$16,申請書!$C$16,申請書!$C$16&amp;申請書!$C$14)))</f>
        <v/>
      </c>
      <c r="J18" s="224" t="str">
        <f>IF(OR($A18&gt;$G$16,申請書!$C$13=""),"",IF(申請書!$C$17="","",申請書!$C$17))</f>
        <v/>
      </c>
      <c r="K18" s="224" t="str">
        <f>IF(OR($A18&gt;$G$16,申請書!$C$13=""),"",IF(申請書!$C$18="","",申請書!$C$18))</f>
        <v/>
      </c>
      <c r="L18" s="224" t="str">
        <f>IF(OR($A18&gt;$G$16,申請書!$C$13=""),"",IF(申請書!$C$19="","",申請書!$C$19))</f>
        <v/>
      </c>
      <c r="M18" s="224" t="str">
        <f>IF(OR($A18&gt;$G$16,申請書!$C$13=""),"",IF(申請書!$C$20="","",申請書!$C$20))</f>
        <v/>
      </c>
      <c r="N18" s="224" t="str">
        <f>IF(OR($A18&gt;$G$16,申請書!$C$13=""),"",IF(申請書!$C$30="","",申請書!$C$30))</f>
        <v/>
      </c>
      <c r="O18" s="224"/>
      <c r="P18" s="224"/>
      <c r="Q18" s="224"/>
      <c r="R18" s="224"/>
      <c r="S18" s="224"/>
      <c r="T18" s="224"/>
      <c r="U18" s="224"/>
      <c r="V18" s="224"/>
      <c r="W18" s="224"/>
      <c r="X18" s="224"/>
      <c r="Y18" s="224"/>
      <c r="Z18" s="224"/>
      <c r="AA18" s="224"/>
      <c r="AB18" s="224"/>
      <c r="AC18" s="224"/>
      <c r="AD18" s="224"/>
      <c r="AE18" s="224"/>
      <c r="AF18" s="224"/>
      <c r="AG18" s="224"/>
      <c r="AH18" s="224"/>
      <c r="AI18" s="224"/>
      <c r="AJ18" s="224"/>
      <c r="AK18" s="224"/>
      <c r="AL18" s="224"/>
      <c r="AM18" s="224"/>
      <c r="AN18" s="224"/>
      <c r="AO18" s="224"/>
      <c r="AP18" s="224"/>
      <c r="AQ18" s="224"/>
      <c r="AR18" s="224"/>
      <c r="AS18" s="224"/>
      <c r="AT18" s="224"/>
      <c r="AU18" s="224"/>
      <c r="AV18" s="224"/>
      <c r="AW18" s="224"/>
      <c r="AX18" s="224"/>
      <c r="AY18" s="224"/>
      <c r="AZ18" s="224"/>
      <c r="BA18" s="224" t="str">
        <f>IF(OR($A18&gt;$G$16,申請書!$C$13=""),"",IF(申請書!$C$13="","",VLOOKUP(申請書!$C$13,リスト!$A$2:$B$8,2,0)))</f>
        <v/>
      </c>
      <c r="BB18" s="224" t="str">
        <f>IF(OR($A18&gt;$G$16,申請書!$C$13=""),"",IF(申請書!$C$15="","",LEFT(申請書!$C$15,2)))</f>
        <v/>
      </c>
      <c r="BC18" s="224" t="str">
        <f>IF(申請書!$E$89="","",申請書!$E$89)&amp;IF(申請書!$F$89="","","("&amp;申請書!$F$89&amp;")")</f>
        <v/>
      </c>
      <c r="BD18" s="224"/>
      <c r="BE18" s="224"/>
      <c r="BF18" s="224"/>
      <c r="BG18" s="224"/>
      <c r="BH18" s="224"/>
      <c r="BI18" s="224"/>
      <c r="BJ18" s="224"/>
      <c r="BK18" s="224"/>
      <c r="BL18" s="224"/>
      <c r="BM18" s="224"/>
      <c r="BN18" s="224"/>
      <c r="BO18" s="224" t="str">
        <f>IF(OR($A18&gt;$G$16,申請書!$C$13=""),"",IF(申請書!$C$101="","",申請書!$C$101))</f>
        <v/>
      </c>
      <c r="CE18" s="10" t="s">
        <v>4964</v>
      </c>
      <c r="CF18" s="10" t="s">
        <v>68</v>
      </c>
    </row>
    <row r="19" spans="1:84" ht="12" customHeight="1">
      <c r="A19" s="236">
        <v>4</v>
      </c>
      <c r="C19" s="224" t="str">
        <f>IF(OR($A19&gt;$G$16,申請書!$C$13=""),"",IF($AV$7="オンラインのみ","L","K"))</f>
        <v/>
      </c>
      <c r="D19" s="224"/>
      <c r="E19" s="224" t="str">
        <f>IF(OR($A19&gt;$G$16,申請書!$C$13=""),"",IF(OR(申請書!$C$13="",申請書!$C$14="",申請書!$C$15=""),"",IF(申請書!$C$13="地場企業等",LEFT($B$15,2)&amp;9999,IF(申請書!$C$13="NPO・商工会・大学等",LEFT($B$15,2)&amp;9989,IF(申請書!$C$13="協議会",LEFT($B$15,2)&amp;9997,IF(申請書!$C$13="一部事務組合・広域連合・財産区",LEFT($B$15,2)&amp;9996,$B$15))))))</f>
        <v/>
      </c>
      <c r="F19" s="224" t="str">
        <f>IF(OR($A19&gt;$G$16,申請書!$C$13=""),"",IF(OR($A19&gt;$G$16,申請書!$C$13=""),"",IF(申請書!$F$2="","",TEXT(申請書!$F$2,"MM"))))</f>
        <v/>
      </c>
      <c r="G19" s="224"/>
      <c r="H19" s="228" t="str">
        <f>IF(申請書!$C90="","",申請書!$C90)</f>
        <v/>
      </c>
      <c r="I19" s="224" t="str">
        <f>IF(OR($A19&gt;$G$16,申請書!$C$13=""),"",IF(申請書!$C$14="","",IF(申請書!$C$14=申請書!$C$16,申請書!$C$16,申請書!$C$16&amp;申請書!$C$14)))</f>
        <v/>
      </c>
      <c r="J19" s="224" t="str">
        <f>IF(OR($A19&gt;$G$16,申請書!$C$13=""),"",IF(申請書!$C$17="","",申請書!$C$17))</f>
        <v/>
      </c>
      <c r="K19" s="224" t="str">
        <f>IF(OR($A19&gt;$G$16,申請書!$C$13=""),"",IF(申請書!$C$18="","",申請書!$C$18))</f>
        <v/>
      </c>
      <c r="L19" s="224" t="str">
        <f>IF(OR($A19&gt;$G$16,申請書!$C$13=""),"",IF(申請書!$C$19="","",申請書!$C$19))</f>
        <v/>
      </c>
      <c r="M19" s="224" t="str">
        <f>IF(OR($A19&gt;$G$16,申請書!$C$13=""),"",IF(申請書!$C$20="","",申請書!$C$20))</f>
        <v/>
      </c>
      <c r="N19" s="224" t="str">
        <f>IF(OR($A19&gt;$G$16,申請書!$C$13=""),"",IF(申請書!$C$30="","",申請書!$C$30))</f>
        <v/>
      </c>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c r="AM19" s="224"/>
      <c r="AN19" s="224"/>
      <c r="AO19" s="224"/>
      <c r="AP19" s="224"/>
      <c r="AQ19" s="224"/>
      <c r="AR19" s="224"/>
      <c r="AS19" s="224"/>
      <c r="AT19" s="224"/>
      <c r="AU19" s="224"/>
      <c r="AV19" s="224"/>
      <c r="AW19" s="224"/>
      <c r="AX19" s="224"/>
      <c r="AY19" s="224"/>
      <c r="AZ19" s="224"/>
      <c r="BA19" s="224" t="str">
        <f>IF(OR($A19&gt;$G$16,申請書!$C$13=""),"",IF(申請書!$C$13="","",VLOOKUP(申請書!$C$13,リスト!$A$2:$B$8,2,0)))</f>
        <v/>
      </c>
      <c r="BB19" s="224" t="str">
        <f>IF(OR($A19&gt;$G$16,申請書!$C$13=""),"",IF(申請書!$C$15="","",LEFT(申請書!$C$15,2)))</f>
        <v/>
      </c>
      <c r="BC19" s="224" t="str">
        <f>IF(申請書!$E$90="","",申請書!$E$90)&amp;IF(申請書!$F$90="","","("&amp;申請書!$F$90&amp;")")</f>
        <v/>
      </c>
      <c r="BD19" s="224"/>
      <c r="BE19" s="224"/>
      <c r="BF19" s="224"/>
      <c r="BG19" s="224"/>
      <c r="BH19" s="224"/>
      <c r="BI19" s="224"/>
      <c r="BJ19" s="224"/>
      <c r="BK19" s="224"/>
      <c r="BL19" s="224"/>
      <c r="BM19" s="224"/>
      <c r="BN19" s="224"/>
      <c r="BO19" s="224" t="str">
        <f>IF(OR($A19&gt;$G$16,申請書!$C$13=""),"",IF(申請書!$C$101="","",申請書!$C$101))</f>
        <v/>
      </c>
      <c r="CE19" s="10" t="s">
        <v>4965</v>
      </c>
      <c r="CF19" s="10" t="s">
        <v>75</v>
      </c>
    </row>
    <row r="20" spans="1:84" ht="12" customHeight="1">
      <c r="A20" s="236">
        <v>5</v>
      </c>
      <c r="C20" s="224" t="str">
        <f>IF(OR($A20&gt;$G$16,申請書!$C$13=""),"",IF($AV$7="オンラインのみ","L","K"))</f>
        <v/>
      </c>
      <c r="D20" s="224"/>
      <c r="E20" s="224" t="str">
        <f>IF(OR($A20&gt;$G$16,申請書!$C$13=""),"",IF(OR(申請書!$C$13="",申請書!$C$14="",申請書!$C$15=""),"",IF(申請書!$C$13="地場企業等",LEFT($B$15,2)&amp;9999,IF(申請書!$C$13="NPO・商工会・大学等",LEFT($B$15,2)&amp;9989,IF(申請書!$C$13="協議会",LEFT($B$15,2)&amp;9997,IF(申請書!$C$13="一部事務組合・広域連合・財産区",LEFT($B$15,2)&amp;9996,$B$15))))))</f>
        <v/>
      </c>
      <c r="F20" s="224" t="str">
        <f>IF(OR($A20&gt;$G$16,申請書!$C$13=""),"",IF(OR($A20&gt;$G$16,申請書!$C$13=""),"",IF(申請書!$F$2="","",TEXT(申請書!$F$2,"MM"))))</f>
        <v/>
      </c>
      <c r="G20" s="224"/>
      <c r="H20" s="228" t="str">
        <f>IF(申請書!$C91="","",申請書!$C91)</f>
        <v/>
      </c>
      <c r="I20" s="224" t="str">
        <f>IF(OR($A20&gt;$G$16,申請書!$C$13=""),"",IF(申請書!$C$14="","",IF(申請書!$C$14=申請書!$C$16,申請書!$C$16,申請書!$C$16&amp;申請書!$C$14)))</f>
        <v/>
      </c>
      <c r="J20" s="224" t="str">
        <f>IF(OR($A20&gt;$G$16,申請書!$C$13=""),"",IF(申請書!$C$17="","",申請書!$C$17))</f>
        <v/>
      </c>
      <c r="K20" s="224" t="str">
        <f>IF(OR($A20&gt;$G$16,申請書!$C$13=""),"",IF(申請書!$C$18="","",申請書!$C$18))</f>
        <v/>
      </c>
      <c r="L20" s="224" t="str">
        <f>IF(OR($A20&gt;$G$16,申請書!$C$13=""),"",IF(申請書!$C$19="","",申請書!$C$19))</f>
        <v/>
      </c>
      <c r="M20" s="224" t="str">
        <f>IF(OR($A20&gt;$G$16,申請書!$C$13=""),"",IF(申請書!$C$20="","",申請書!$C$20))</f>
        <v/>
      </c>
      <c r="N20" s="224" t="str">
        <f>IF(OR($A20&gt;$G$16,申請書!$C$13=""),"",IF(申請書!$C$30="","",申請書!$C$30))</f>
        <v/>
      </c>
      <c r="O20" s="224"/>
      <c r="P20" s="224"/>
      <c r="Q20" s="224"/>
      <c r="R20" s="224"/>
      <c r="S20" s="224"/>
      <c r="T20" s="224"/>
      <c r="U20" s="224"/>
      <c r="V20" s="224"/>
      <c r="W20" s="224"/>
      <c r="X20" s="224"/>
      <c r="Y20" s="224"/>
      <c r="Z20" s="224"/>
      <c r="AA20" s="224"/>
      <c r="AB20" s="224"/>
      <c r="AC20" s="224"/>
      <c r="AD20" s="224"/>
      <c r="AE20" s="224"/>
      <c r="AF20" s="224"/>
      <c r="AG20" s="224"/>
      <c r="AH20" s="224"/>
      <c r="AI20" s="224"/>
      <c r="AJ20" s="224"/>
      <c r="AK20" s="224"/>
      <c r="AL20" s="224"/>
      <c r="AM20" s="224"/>
      <c r="AN20" s="224"/>
      <c r="AO20" s="224"/>
      <c r="AP20" s="224"/>
      <c r="AQ20" s="224"/>
      <c r="AR20" s="224"/>
      <c r="AS20" s="224"/>
      <c r="AT20" s="224"/>
      <c r="AU20" s="224"/>
      <c r="AV20" s="224"/>
      <c r="AW20" s="224"/>
      <c r="AX20" s="224"/>
      <c r="AY20" s="224"/>
      <c r="AZ20" s="224"/>
      <c r="BA20" s="224" t="str">
        <f>IF(OR($A20&gt;$G$16,申請書!$C$13=""),"",IF(申請書!$C$13="","",VLOOKUP(申請書!$C$13,リスト!$A$2:$B$8,2,0)))</f>
        <v/>
      </c>
      <c r="BB20" s="224" t="str">
        <f>IF(OR($A20&gt;$G$16,申請書!$C$13=""),"",IF(申請書!$C$15="","",LEFT(申請書!$C$15,2)))</f>
        <v/>
      </c>
      <c r="BC20" s="224" t="str">
        <f>IF(申請書!$E$91="","",申請書!$E$91)&amp;IF(申請書!$F$91="","","("&amp;申請書!$F$91&amp;")")</f>
        <v/>
      </c>
      <c r="BD20" s="224"/>
      <c r="BE20" s="224"/>
      <c r="BF20" s="224"/>
      <c r="BG20" s="224"/>
      <c r="BH20" s="224"/>
      <c r="BI20" s="224"/>
      <c r="BJ20" s="224"/>
      <c r="BK20" s="224"/>
      <c r="BL20" s="224"/>
      <c r="BM20" s="224"/>
      <c r="BN20" s="224"/>
      <c r="BO20" s="224" t="str">
        <f>IF(OR($A20&gt;$G$16,申請書!$C$13=""),"",IF(申請書!$C$101="","",申請書!$C$101))</f>
        <v/>
      </c>
      <c r="CE20" s="10" t="s">
        <v>4966</v>
      </c>
      <c r="CF20" s="10" t="s">
        <v>80</v>
      </c>
    </row>
    <row r="21" spans="1:84" ht="12" customHeight="1">
      <c r="A21" s="236">
        <v>6</v>
      </c>
      <c r="C21" s="224" t="str">
        <f>IF(OR($A21&gt;$G$16,申請書!$C$13=""),"",IF($AV$7="オンラインのみ","L","K"))</f>
        <v/>
      </c>
      <c r="D21" s="224"/>
      <c r="E21" s="224" t="str">
        <f>IF(OR($A21&gt;$G$16,申請書!$C$13=""),"",IF(OR(申請書!$C$13="",申請書!$C$14="",申請書!$C$15=""),"",IF(申請書!$C$13="地場企業等",LEFT($B$15,2)&amp;9999,IF(申請書!$C$13="NPO・商工会・大学等",LEFT($B$15,2)&amp;9989,IF(申請書!$C$13="協議会",LEFT($B$15,2)&amp;9997,IF(申請書!$C$13="一部事務組合・広域連合・財産区",LEFT($B$15,2)&amp;9996,$B$15))))))</f>
        <v/>
      </c>
      <c r="F21" s="224" t="str">
        <f>IF(OR($A21&gt;$G$16,申請書!$C$13=""),"",IF(OR($A21&gt;$G$16,申請書!$C$13=""),"",IF(申請書!$F$2="","",TEXT(申請書!$F$2,"MM"))))</f>
        <v/>
      </c>
      <c r="G21" s="224"/>
      <c r="H21" s="228" t="str">
        <f>IF(申請書!$C92="","",申請書!$C92)</f>
        <v/>
      </c>
      <c r="I21" s="224" t="str">
        <f>IF(OR($A21&gt;$G$16,申請書!$C$13=""),"",IF(申請書!$C$14="","",IF(申請書!$C$14=申請書!$C$16,申請書!$C$16,申請書!$C$16&amp;申請書!$C$14)))</f>
        <v/>
      </c>
      <c r="J21" s="224" t="str">
        <f>IF(OR($A21&gt;$G$16,申請書!$C$13=""),"",IF(申請書!$C$17="","",申請書!$C$17))</f>
        <v/>
      </c>
      <c r="K21" s="224" t="str">
        <f>IF(OR($A21&gt;$G$16,申請書!$C$13=""),"",IF(申請書!$C$18="","",申請書!$C$18))</f>
        <v/>
      </c>
      <c r="L21" s="224" t="str">
        <f>IF(OR($A21&gt;$G$16,申請書!$C$13=""),"",IF(申請書!$C$19="","",申請書!$C$19))</f>
        <v/>
      </c>
      <c r="M21" s="224" t="str">
        <f>IF(OR($A21&gt;$G$16,申請書!$C$13=""),"",IF(申請書!$C$20="","",申請書!$C$20))</f>
        <v/>
      </c>
      <c r="N21" s="224" t="str">
        <f>IF(OR($A21&gt;$G$16,申請書!$C$13=""),"",IF(申請書!$C$30="","",申請書!$C$30))</f>
        <v/>
      </c>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224"/>
      <c r="AM21" s="224"/>
      <c r="AN21" s="224"/>
      <c r="AO21" s="224"/>
      <c r="AP21" s="224"/>
      <c r="AQ21" s="224"/>
      <c r="AR21" s="224"/>
      <c r="AS21" s="224"/>
      <c r="AT21" s="224"/>
      <c r="AU21" s="224"/>
      <c r="AV21" s="224"/>
      <c r="AW21" s="224"/>
      <c r="AX21" s="224"/>
      <c r="AY21" s="224"/>
      <c r="AZ21" s="224"/>
      <c r="BA21" s="224" t="str">
        <f>IF(OR($A21&gt;$G$16,申請書!$C$13=""),"",IF(申請書!$C$13="","",VLOOKUP(申請書!$C$13,リスト!$A$2:$B$8,2,0)))</f>
        <v/>
      </c>
      <c r="BB21" s="224" t="str">
        <f>IF(OR($A21&gt;$G$16,申請書!$C$13=""),"",IF(申請書!$C$15="","",LEFT(申請書!$C$15,2)))</f>
        <v/>
      </c>
      <c r="BC21" s="224" t="str">
        <f>IF(申請書!$E$92="","",申請書!$E$92)&amp;IF(申請書!$F$92="","","("&amp;申請書!$F$92&amp;")")</f>
        <v/>
      </c>
      <c r="BD21" s="224"/>
      <c r="BE21" s="224"/>
      <c r="BF21" s="224"/>
      <c r="BG21" s="224"/>
      <c r="BH21" s="224"/>
      <c r="BI21" s="224"/>
      <c r="BJ21" s="224"/>
      <c r="BK21" s="224"/>
      <c r="BL21" s="224"/>
      <c r="BM21" s="224"/>
      <c r="BN21" s="224"/>
      <c r="BO21" s="224" t="str">
        <f>IF(OR($A21&gt;$G$16,申請書!$C$13=""),"",IF(申請書!$C$101="","",申請書!$C$101))</f>
        <v/>
      </c>
      <c r="CE21" s="10" t="s">
        <v>4967</v>
      </c>
      <c r="CF21" s="10" t="s">
        <v>83</v>
      </c>
    </row>
    <row r="22" spans="1:84" ht="12" customHeight="1">
      <c r="A22" s="236">
        <v>7</v>
      </c>
      <c r="C22" s="224" t="str">
        <f>IF(OR($A22&gt;$G$16,申請書!$C$13=""),"",IF($AV$7="オンラインのみ","L","K"))</f>
        <v/>
      </c>
      <c r="D22" s="224"/>
      <c r="E22" s="224" t="str">
        <f>IF(OR($A22&gt;$G$16,申請書!$C$13=""),"",IF(OR(申請書!$C$13="",申請書!$C$14="",申請書!$C$15=""),"",IF(申請書!$C$13="地場企業等",LEFT($B$15,2)&amp;9999,IF(申請書!$C$13="NPO・商工会・大学等",LEFT($B$15,2)&amp;9989,IF(申請書!$C$13="協議会",LEFT($B$15,2)&amp;9997,IF(申請書!$C$13="一部事務組合・広域連合・財産区",LEFT($B$15,2)&amp;9996,$B$15))))))</f>
        <v/>
      </c>
      <c r="F22" s="224" t="str">
        <f>IF(OR($A22&gt;$G$16,申請書!$C$13=""),"",IF(OR($A22&gt;$G$16,申請書!$C$13=""),"",IF(申請書!$F$2="","",TEXT(申請書!$F$2,"MM"))))</f>
        <v/>
      </c>
      <c r="G22" s="224"/>
      <c r="H22" s="228" t="str">
        <f>IF(申請書!$C93="","",申請書!$C93)</f>
        <v/>
      </c>
      <c r="I22" s="224" t="str">
        <f>IF(OR($A22&gt;$G$16,申請書!$C$13=""),"",IF(申請書!$C$14="","",IF(申請書!$C$14=申請書!$C$16,申請書!$C$16,申請書!$C$16&amp;申請書!$C$14)))</f>
        <v/>
      </c>
      <c r="J22" s="224" t="str">
        <f>IF(OR($A22&gt;$G$16,申請書!$C$13=""),"",IF(申請書!$C$17="","",申請書!$C$17))</f>
        <v/>
      </c>
      <c r="K22" s="224" t="str">
        <f>IF(OR($A22&gt;$G$16,申請書!$C$13=""),"",IF(申請書!$C$18="","",申請書!$C$18))</f>
        <v/>
      </c>
      <c r="L22" s="224" t="str">
        <f>IF(OR($A22&gt;$G$16,申請書!$C$13=""),"",IF(申請書!$C$19="","",申請書!$C$19))</f>
        <v/>
      </c>
      <c r="M22" s="224" t="str">
        <f>IF(OR($A22&gt;$G$16,申請書!$C$13=""),"",IF(申請書!$C$20="","",申請書!$C$20))</f>
        <v/>
      </c>
      <c r="N22" s="224" t="str">
        <f>IF(OR($A22&gt;$G$16,申請書!$C$13=""),"",IF(申請書!$C$30="","",申請書!$C$30))</f>
        <v/>
      </c>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c r="AL22" s="224"/>
      <c r="AM22" s="224"/>
      <c r="AN22" s="224"/>
      <c r="AO22" s="224"/>
      <c r="AP22" s="224"/>
      <c r="AQ22" s="224"/>
      <c r="AR22" s="224"/>
      <c r="AS22" s="224"/>
      <c r="AT22" s="224"/>
      <c r="AU22" s="224"/>
      <c r="AV22" s="224"/>
      <c r="AW22" s="224"/>
      <c r="AX22" s="224"/>
      <c r="AY22" s="224"/>
      <c r="AZ22" s="224"/>
      <c r="BA22" s="224" t="str">
        <f>IF(OR($A22&gt;$G$16,申請書!$C$13=""),"",IF(申請書!$C$13="","",VLOOKUP(申請書!$C$13,リスト!$A$2:$B$8,2,0)))</f>
        <v/>
      </c>
      <c r="BB22" s="224" t="str">
        <f>IF(OR($A22&gt;$G$16,申請書!$C$13=""),"",IF(申請書!$C$15="","",LEFT(申請書!$C$15,2)))</f>
        <v/>
      </c>
      <c r="BC22" s="224" t="str">
        <f>IF(申請書!$E$93="","",申請書!$E$93)&amp;IF(申請書!$F$93="","","("&amp;申請書!$F$93&amp;")")</f>
        <v/>
      </c>
      <c r="BD22" s="224"/>
      <c r="BE22" s="224"/>
      <c r="BF22" s="224"/>
      <c r="BG22" s="224"/>
      <c r="BH22" s="224"/>
      <c r="BI22" s="224"/>
      <c r="BJ22" s="224"/>
      <c r="BK22" s="224"/>
      <c r="BL22" s="224"/>
      <c r="BM22" s="224"/>
      <c r="BN22" s="224"/>
      <c r="BO22" s="224" t="str">
        <f>IF(OR($A22&gt;$G$16,申請書!$C$13=""),"",IF(申請書!$C$101="","",申請書!$C$101))</f>
        <v/>
      </c>
      <c r="CE22" s="10" t="s">
        <v>4968</v>
      </c>
      <c r="CF22" s="10" t="s">
        <v>88</v>
      </c>
    </row>
    <row r="23" spans="1:84" ht="12" customHeight="1">
      <c r="A23" s="236">
        <v>8</v>
      </c>
      <c r="C23" s="224" t="str">
        <f>IF(OR($A23&gt;$G$16,申請書!$C$13=""),"",IF($AV$7="オンラインのみ","L","K"))</f>
        <v/>
      </c>
      <c r="D23" s="224"/>
      <c r="E23" s="224" t="str">
        <f>IF(OR($A23&gt;$G$16,申請書!$C$13=""),"",IF(OR(申請書!$C$13="",申請書!$C$14="",申請書!$C$15=""),"",IF(申請書!$C$13="地場企業等",LEFT($B$15,2)&amp;9999,IF(申請書!$C$13="NPO・商工会・大学等",LEFT($B$15,2)&amp;9989,IF(申請書!$C$13="協議会",LEFT($B$15,2)&amp;9997,IF(申請書!$C$13="一部事務組合・広域連合・財産区",LEFT($B$15,2)&amp;9996,$B$15))))))</f>
        <v/>
      </c>
      <c r="F23" s="224" t="str">
        <f>IF(OR($A23&gt;$G$16,申請書!$C$13=""),"",IF(OR($A23&gt;$G$16,申請書!$C$13=""),"",IF(申請書!$F$2="","",TEXT(申請書!$F$2,"MM"))))</f>
        <v/>
      </c>
      <c r="G23" s="224"/>
      <c r="H23" s="228" t="str">
        <f>IF(申請書!$C94="","",申請書!$C94)</f>
        <v/>
      </c>
      <c r="I23" s="224" t="str">
        <f>IF(OR($A23&gt;$G$16,申請書!$C$13=""),"",IF(申請書!$C$14="","",IF(申請書!$C$14=申請書!$C$16,申請書!$C$16,申請書!$C$16&amp;申請書!$C$14)))</f>
        <v/>
      </c>
      <c r="J23" s="224" t="str">
        <f>IF(OR($A23&gt;$G$16,申請書!$C$13=""),"",IF(申請書!$C$17="","",申請書!$C$17))</f>
        <v/>
      </c>
      <c r="K23" s="224" t="str">
        <f>IF(OR($A23&gt;$G$16,申請書!$C$13=""),"",IF(申請書!$C$18="","",申請書!$C$18))</f>
        <v/>
      </c>
      <c r="L23" s="224" t="str">
        <f>IF(OR($A23&gt;$G$16,申請書!$C$13=""),"",IF(申請書!$C$19="","",申請書!$C$19))</f>
        <v/>
      </c>
      <c r="M23" s="224" t="str">
        <f>IF(OR($A23&gt;$G$16,申請書!$C$13=""),"",IF(申請書!$C$20="","",申請書!$C$20))</f>
        <v/>
      </c>
      <c r="N23" s="224" t="str">
        <f>IF(OR($A23&gt;$G$16,申請書!$C$13=""),"",IF(申請書!$C$30="","",申請書!$C$30))</f>
        <v/>
      </c>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224"/>
      <c r="AL23" s="224"/>
      <c r="AM23" s="224"/>
      <c r="AN23" s="224"/>
      <c r="AO23" s="224"/>
      <c r="AP23" s="224"/>
      <c r="AQ23" s="224"/>
      <c r="AR23" s="224"/>
      <c r="AS23" s="224"/>
      <c r="AT23" s="224"/>
      <c r="AU23" s="224"/>
      <c r="AV23" s="224"/>
      <c r="AW23" s="224"/>
      <c r="AX23" s="224"/>
      <c r="AY23" s="224"/>
      <c r="AZ23" s="224"/>
      <c r="BA23" s="224" t="str">
        <f>IF(OR($A23&gt;$G$16,申請書!$C$13=""),"",IF(申請書!$C$13="","",VLOOKUP(申請書!$C$13,リスト!$A$2:$B$8,2,0)))</f>
        <v/>
      </c>
      <c r="BB23" s="224" t="str">
        <f>IF(OR($A23&gt;$G$16,申請書!$C$13=""),"",IF(申請書!$C$15="","",LEFT(申請書!$C$15,2)))</f>
        <v/>
      </c>
      <c r="BC23" s="224" t="str">
        <f>IF(申請書!$E$94="","",申請書!$E$94)&amp;IF(申請書!$F$94="","","("&amp;申請書!$F$94&amp;")")</f>
        <v/>
      </c>
      <c r="BD23" s="224"/>
      <c r="BE23" s="224"/>
      <c r="BF23" s="224"/>
      <c r="BG23" s="224"/>
      <c r="BH23" s="224"/>
      <c r="BI23" s="224"/>
      <c r="BJ23" s="224"/>
      <c r="BK23" s="224"/>
      <c r="BL23" s="224"/>
      <c r="BM23" s="224"/>
      <c r="BN23" s="224"/>
      <c r="BO23" s="224" t="str">
        <f>IF(OR($A23&gt;$G$16,申請書!$C$13=""),"",IF(申請書!$C$101="","",申請書!$C$101))</f>
        <v/>
      </c>
      <c r="CE23" s="10" t="s">
        <v>4969</v>
      </c>
      <c r="CF23" s="10" t="s">
        <v>92</v>
      </c>
    </row>
    <row r="24" spans="1:84" ht="12" customHeight="1">
      <c r="A24" s="236">
        <v>9</v>
      </c>
      <c r="B24" s="110"/>
      <c r="C24" s="224" t="str">
        <f>IF(OR($A24&gt;$G$16,申請書!$C$13=""),"",IF($AV$7="オンラインのみ","L","K"))</f>
        <v/>
      </c>
      <c r="D24" s="225"/>
      <c r="E24" s="224" t="str">
        <f>IF(OR($A24&gt;$G$16,申請書!$C$13=""),"",IF(OR(申請書!$C$13="",申請書!$C$14="",申請書!$C$15=""),"",IF(申請書!$C$13="地場企業等",LEFT($B$15,2)&amp;9999,IF(申請書!$C$13="NPO・商工会・大学等",LEFT($B$15,2)&amp;9989,IF(申請書!$C$13="協議会",LEFT($B$15,2)&amp;9997,IF(申請書!$C$13="一部事務組合・広域連合・財産区",LEFT($B$15,2)&amp;9996,$B$15))))))</f>
        <v/>
      </c>
      <c r="F24" s="224" t="str">
        <f>IF(OR($A24&gt;$G$16,申請書!$C$13=""),"",IF(OR($A24&gt;$G$16,申請書!$C$13=""),"",IF(申請書!$F$2="","",TEXT(申請書!$F$2,"MM"))))</f>
        <v/>
      </c>
      <c r="G24" s="225"/>
      <c r="H24" s="228" t="str">
        <f>IF(申請書!$C95="","",申請書!$C95)</f>
        <v/>
      </c>
      <c r="I24" s="224" t="str">
        <f>IF(OR($A24&gt;$G$16,申請書!$C$13=""),"",IF(申請書!$C$14="","",IF(申請書!$C$14=申請書!$C$16,申請書!$C$16,申請書!$C$16&amp;申請書!$C$14)))</f>
        <v/>
      </c>
      <c r="J24" s="224" t="str">
        <f>IF(OR($A24&gt;$G$16,申請書!$C$13=""),"",IF(申請書!$C$17="","",申請書!$C$17))</f>
        <v/>
      </c>
      <c r="K24" s="224" t="str">
        <f>IF(OR($A24&gt;$G$16,申請書!$C$13=""),"",IF(申請書!$C$18="","",申請書!$C$18))</f>
        <v/>
      </c>
      <c r="L24" s="224" t="str">
        <f>IF(OR($A24&gt;$G$16,申請書!$C$13=""),"",IF(申請書!$C$19="","",申請書!$C$19))</f>
        <v/>
      </c>
      <c r="M24" s="224" t="str">
        <f>IF(OR($A24&gt;$G$16,申請書!$C$13=""),"",IF(申請書!$C$20="","",申請書!$C$20))</f>
        <v/>
      </c>
      <c r="N24" s="224" t="str">
        <f>IF(OR($A24&gt;$G$16,申請書!$C$13=""),"",IF(申請書!$C$30="","",申請書!$C$30))</f>
        <v/>
      </c>
      <c r="O24" s="225"/>
      <c r="P24" s="225"/>
      <c r="Q24" s="225"/>
      <c r="R24" s="225"/>
      <c r="S24" s="225"/>
      <c r="T24" s="225"/>
      <c r="U24" s="225"/>
      <c r="V24" s="225"/>
      <c r="W24" s="225"/>
      <c r="X24" s="225"/>
      <c r="Y24" s="225"/>
      <c r="Z24" s="225"/>
      <c r="AA24" s="225"/>
      <c r="AB24" s="225"/>
      <c r="AC24" s="225"/>
      <c r="AD24" s="225"/>
      <c r="AE24" s="225"/>
      <c r="AF24" s="225"/>
      <c r="AG24" s="225"/>
      <c r="AH24" s="225"/>
      <c r="AI24" s="225"/>
      <c r="AJ24" s="225"/>
      <c r="AK24" s="225"/>
      <c r="AL24" s="225"/>
      <c r="AM24" s="225"/>
      <c r="AN24" s="225"/>
      <c r="AO24" s="225"/>
      <c r="AP24" s="225"/>
      <c r="AQ24" s="225"/>
      <c r="AR24" s="225"/>
      <c r="AS24" s="225"/>
      <c r="AT24" s="225"/>
      <c r="AU24" s="225"/>
      <c r="AV24" s="225"/>
      <c r="AW24" s="225"/>
      <c r="AX24" s="225"/>
      <c r="AY24" s="225"/>
      <c r="AZ24" s="225"/>
      <c r="BA24" s="224" t="str">
        <f>IF(OR($A24&gt;$G$16,申請書!$C$13=""),"",IF(申請書!$C$13="","",VLOOKUP(申請書!$C$13,リスト!$A$2:$B$8,2,0)))</f>
        <v/>
      </c>
      <c r="BB24" s="224" t="str">
        <f>IF(OR($A24&gt;$G$16,申請書!$C$13=""),"",IF(申請書!$C$15="","",LEFT(申請書!$C$15,2)))</f>
        <v/>
      </c>
      <c r="BC24" s="224" t="str">
        <f>IF(申請書!$E$95="","",申請書!$E$95)&amp;IF(申請書!$F$95="","","("&amp;申請書!$F$95&amp;")")</f>
        <v/>
      </c>
      <c r="BD24" s="225"/>
      <c r="BE24" s="225"/>
      <c r="BF24" s="225"/>
      <c r="BG24" s="225"/>
      <c r="BH24" s="225"/>
      <c r="BI24" s="225"/>
      <c r="BJ24" s="225"/>
      <c r="BK24" s="225"/>
      <c r="BL24" s="225"/>
      <c r="BM24" s="225"/>
      <c r="BN24" s="225"/>
      <c r="BO24" s="224" t="str">
        <f>IF(OR($A24&gt;$G$16,申請書!$C$13=""),"",IF(申請書!$C$101="","",申請書!$C$101))</f>
        <v/>
      </c>
      <c r="BP24" s="110"/>
      <c r="BQ24" s="110"/>
      <c r="BR24" s="110"/>
      <c r="BS24" s="110"/>
      <c r="BT24" s="110"/>
      <c r="BU24" s="110"/>
      <c r="BV24" s="110"/>
      <c r="BW24" s="110"/>
      <c r="BX24" s="110"/>
      <c r="BY24" s="110"/>
      <c r="BZ24" s="110"/>
      <c r="CA24" s="110"/>
      <c r="CB24" s="110"/>
      <c r="CC24" s="110"/>
      <c r="CD24" s="110"/>
      <c r="CE24" s="10" t="s">
        <v>4970</v>
      </c>
      <c r="CF24" s="10" t="s">
        <v>95</v>
      </c>
    </row>
    <row r="25" spans="1:84" ht="12" customHeight="1">
      <c r="A25" s="236">
        <v>10</v>
      </c>
      <c r="B25" s="110"/>
      <c r="C25" s="224" t="str">
        <f>IF(OR($A25&gt;$G$16,申請書!$C$13=""),"",IF($AV$7="オンラインのみ","L","K"))</f>
        <v/>
      </c>
      <c r="D25" s="225"/>
      <c r="E25" s="224" t="str">
        <f>IF(OR($A25&gt;$G$16,申請書!$C$13=""),"",IF(OR(申請書!$C$13="",申請書!$C$14="",申請書!$C$15=""),"",IF(申請書!$C$13="地場企業等",LEFT($B$15,2)&amp;9999,IF(申請書!$C$13="NPO・商工会・大学等",LEFT($B$15,2)&amp;9989,IF(申請書!$C$13="協議会",LEFT($B$15,2)&amp;9997,IF(申請書!$C$13="一部事務組合・広域連合・財産区",LEFT($B$15,2)&amp;9996,$B$15))))))</f>
        <v/>
      </c>
      <c r="F25" s="224" t="str">
        <f>IF(OR($A25&gt;$G$16,申請書!$C$13=""),"",IF(OR($A25&gt;$G$16,申請書!$C$13=""),"",IF(申請書!$F$2="","",TEXT(申請書!$F$2,"MM"))))</f>
        <v/>
      </c>
      <c r="G25" s="225"/>
      <c r="H25" s="228" t="str">
        <f>IF(申請書!$C96="","",申請書!$C96)</f>
        <v/>
      </c>
      <c r="I25" s="224" t="str">
        <f>IF(OR($A25&gt;$G$16,申請書!$C$13=""),"",IF(申請書!$C$14="","",IF(申請書!$C$14=申請書!$C$16,申請書!$C$16,申請書!$C$16&amp;申請書!$C$14)))</f>
        <v/>
      </c>
      <c r="J25" s="224" t="str">
        <f>IF(OR($A25&gt;$G$16,申請書!$C$13=""),"",IF(申請書!$C$17="","",申請書!$C$17))</f>
        <v/>
      </c>
      <c r="K25" s="224" t="str">
        <f>IF(OR($A25&gt;$G$16,申請書!$C$13=""),"",IF(申請書!$C$18="","",申請書!$C$18))</f>
        <v/>
      </c>
      <c r="L25" s="224" t="str">
        <f>IF(OR($A25&gt;$G$16,申請書!$C$13=""),"",IF(申請書!$C$19="","",申請書!$C$19))</f>
        <v/>
      </c>
      <c r="M25" s="224" t="str">
        <f>IF(OR($A25&gt;$G$16,申請書!$C$13=""),"",IF(申請書!$C$20="","",申請書!$C$20))</f>
        <v/>
      </c>
      <c r="N25" s="224" t="str">
        <f>IF(OR($A25&gt;$G$16,申請書!$C$13=""),"",IF(申請書!$C$30="","",申請書!$C$30))</f>
        <v/>
      </c>
      <c r="O25" s="225"/>
      <c r="P25" s="225"/>
      <c r="Q25" s="225"/>
      <c r="R25" s="225"/>
      <c r="S25" s="225"/>
      <c r="T25" s="225"/>
      <c r="U25" s="225"/>
      <c r="V25" s="225"/>
      <c r="W25" s="225"/>
      <c r="X25" s="225"/>
      <c r="Y25" s="225"/>
      <c r="Z25" s="225"/>
      <c r="AA25" s="225"/>
      <c r="AB25" s="225"/>
      <c r="AC25" s="225"/>
      <c r="AD25" s="225"/>
      <c r="AE25" s="225"/>
      <c r="AF25" s="225"/>
      <c r="AG25" s="225"/>
      <c r="AH25" s="225"/>
      <c r="AI25" s="225"/>
      <c r="AJ25" s="225"/>
      <c r="AK25" s="225"/>
      <c r="AL25" s="225"/>
      <c r="AM25" s="225"/>
      <c r="AN25" s="225"/>
      <c r="AO25" s="225"/>
      <c r="AP25" s="225"/>
      <c r="AQ25" s="225"/>
      <c r="AR25" s="225"/>
      <c r="AS25" s="225"/>
      <c r="AT25" s="225"/>
      <c r="AU25" s="225"/>
      <c r="AV25" s="225"/>
      <c r="AW25" s="225"/>
      <c r="AX25" s="225"/>
      <c r="AY25" s="225"/>
      <c r="AZ25" s="225"/>
      <c r="BA25" s="224" t="str">
        <f>IF(OR($A25&gt;$G$16,申請書!$C$13=""),"",IF(申請書!$C$13="","",VLOOKUP(申請書!$C$13,リスト!$A$2:$B$8,2,0)))</f>
        <v/>
      </c>
      <c r="BB25" s="224" t="str">
        <f>IF(OR($A25&gt;$G$16,申請書!$C$13=""),"",IF(申請書!$C$15="","",LEFT(申請書!$C$15,2)))</f>
        <v/>
      </c>
      <c r="BC25" s="224" t="str">
        <f>IF(申請書!$E$96="","",申請書!$E$96)&amp;IF(申請書!$F$96="","","("&amp;申請書!$F$96&amp;")")</f>
        <v/>
      </c>
      <c r="BD25" s="225"/>
      <c r="BE25" s="225"/>
      <c r="BF25" s="225"/>
      <c r="BG25" s="225"/>
      <c r="BH25" s="225"/>
      <c r="BI25" s="225"/>
      <c r="BJ25" s="225"/>
      <c r="BK25" s="225"/>
      <c r="BL25" s="225"/>
      <c r="BM25" s="225"/>
      <c r="BN25" s="225"/>
      <c r="BO25" s="224" t="str">
        <f>IF(OR($A25&gt;$G$16,申請書!$C$13=""),"",IF(申請書!$C$101="","",申請書!$C$101))</f>
        <v/>
      </c>
      <c r="BP25" s="110"/>
      <c r="BQ25" s="110"/>
      <c r="BR25" s="110"/>
      <c r="BS25" s="110"/>
      <c r="BT25" s="110"/>
      <c r="BU25" s="110"/>
      <c r="BV25" s="110"/>
      <c r="BW25" s="110"/>
      <c r="BX25" s="110"/>
      <c r="BY25" s="110"/>
      <c r="BZ25" s="110"/>
      <c r="CA25" s="110"/>
      <c r="CB25" s="110"/>
      <c r="CC25" s="110"/>
      <c r="CD25" s="110"/>
      <c r="CE25" s="10" t="s">
        <v>4971</v>
      </c>
      <c r="CF25" s="10" t="s">
        <v>100</v>
      </c>
    </row>
    <row r="26" spans="1:84" ht="12" customHeight="1">
      <c r="C26" s="224" t="str">
        <f>IF(OR($A26&gt;$G$16,申請書!$C$13=""),"",IF($AV$7="オンラインのみ","L","K"))</f>
        <v/>
      </c>
      <c r="D26" s="224"/>
      <c r="E26" s="224"/>
      <c r="F26" s="224" t="str">
        <f>IF(OR($A26&gt;$G$16,申請書!$C$13=""),"",IF(OR($A26&gt;$G$16,申請書!$C$13=""),"",IF(申請書!$F$2="","",TEXT(申請書!$F$2,"MM"))))</f>
        <v/>
      </c>
      <c r="G26" s="224"/>
      <c r="H26" s="228" t="str">
        <f>IF(申請書!$C97="","",申請書!$C97)</f>
        <v/>
      </c>
      <c r="I26" s="224" t="str">
        <f>IF(OR($A26&gt;$G$16,申請書!$C$13=""),"",IF(申請書!$C$14="","",IF(申請書!$C$14=申請書!$C$16,申請書!$C$16,申請書!$C$16&amp;申請書!$C$14)))</f>
        <v/>
      </c>
      <c r="J26" s="224" t="str">
        <f>IF(OR($A26&gt;$G$16,申請書!$C$13=""),"",IF(申請書!$C$17="","",申請書!$C$17))</f>
        <v/>
      </c>
      <c r="K26" s="224" t="str">
        <f>IF(OR($A26&gt;$G$16,申請書!$C$13=""),"",IF(申請書!$C$18="","",申請書!$C$18))</f>
        <v/>
      </c>
      <c r="L26" s="224" t="str">
        <f>IF(OR($A26&gt;$G$16,申請書!$C$13=""),"",IF(申請書!$C$19="","",申請書!$C$19))</f>
        <v/>
      </c>
      <c r="M26" s="224" t="str">
        <f>IF(OR($A26&gt;$G$16,申請書!$C$13=""),"",IF(申請書!$C$20="","",申請書!$C$20))</f>
        <v/>
      </c>
      <c r="N26" s="224" t="str">
        <f>IF(OR($A26&gt;$G$16,申請書!$C$13=""),"",IF(申請書!$C$30="","",申請書!$C$30))</f>
        <v/>
      </c>
      <c r="O26" s="225"/>
      <c r="P26" s="225"/>
      <c r="Q26" s="225"/>
      <c r="R26" s="225"/>
      <c r="S26" s="225"/>
      <c r="T26" s="225"/>
      <c r="U26" s="225"/>
      <c r="V26" s="225"/>
      <c r="W26" s="225"/>
      <c r="X26" s="225"/>
      <c r="Y26" s="225"/>
      <c r="Z26" s="225"/>
      <c r="AA26" s="225"/>
      <c r="AB26" s="225"/>
      <c r="AC26" s="225"/>
      <c r="AD26" s="225"/>
      <c r="AE26" s="225"/>
      <c r="AF26" s="225"/>
      <c r="AG26" s="225"/>
      <c r="AH26" s="225"/>
      <c r="AI26" s="225"/>
      <c r="AJ26" s="225"/>
      <c r="AK26" s="225"/>
      <c r="AL26" s="225"/>
      <c r="AM26" s="225"/>
      <c r="AN26" s="224"/>
      <c r="AO26" s="224"/>
      <c r="AP26" s="224"/>
      <c r="AQ26" s="224"/>
      <c r="AR26" s="224"/>
      <c r="AS26" s="224"/>
      <c r="AT26" s="224"/>
      <c r="AU26" s="224"/>
      <c r="AV26" s="224"/>
      <c r="AW26" s="224"/>
      <c r="AX26" s="224"/>
      <c r="AY26" s="224"/>
      <c r="AZ26" s="224"/>
      <c r="BA26" s="224" t="str">
        <f>IF(OR($A26&gt;$G$16,申請書!$C$13=""),"",IF(申請書!$C$13="","",VLOOKUP(申請書!$C$13,リスト!$A$2:$B$8,2,0)))</f>
        <v/>
      </c>
      <c r="BB26" s="224" t="str">
        <f>IF(OR($A26&gt;$G$16,申請書!$C$13=""),"",IF(申請書!$C$15="","",LEFT(申請書!$C$15,2)))</f>
        <v/>
      </c>
      <c r="BC26" s="224" t="str">
        <f>IF(申請書!$E$97="","",申請書!$E$97)&amp;IF(申請書!$F$97="","","("&amp;申請書!$F$97&amp;")")</f>
        <v/>
      </c>
      <c r="BD26" s="224"/>
      <c r="BE26" s="224"/>
      <c r="BF26" s="224"/>
      <c r="BG26" s="224"/>
      <c r="BH26" s="224"/>
      <c r="BI26" s="224"/>
      <c r="BJ26" s="224"/>
      <c r="BK26" s="224"/>
      <c r="BL26" s="224"/>
      <c r="BM26" s="224"/>
      <c r="BN26" s="224"/>
      <c r="BO26" s="224" t="str">
        <f>IF(OR($A26&gt;$G$16,申請書!$C$13=""),"",IF(申請書!$C$101="","",申請書!$C$101))</f>
        <v/>
      </c>
      <c r="CE26" s="10" t="s">
        <v>4972</v>
      </c>
      <c r="CF26" s="10" t="s">
        <v>104</v>
      </c>
    </row>
    <row r="27" spans="1:84" ht="12" customHeight="1">
      <c r="M27" s="1"/>
      <c r="N27" s="1"/>
      <c r="AN27" s="1"/>
      <c r="AO27" s="1"/>
      <c r="AP27" s="1"/>
      <c r="AQ27" s="1"/>
      <c r="CE27" s="10" t="s">
        <v>4973</v>
      </c>
      <c r="CF27" s="10" t="s">
        <v>107</v>
      </c>
    </row>
    <row r="28" spans="1:84" ht="12" customHeight="1">
      <c r="J28" s="110"/>
      <c r="K28" s="110"/>
      <c r="L28" s="110"/>
      <c r="AN28" s="1"/>
      <c r="AO28" s="1"/>
      <c r="AP28" s="1"/>
      <c r="AQ28" s="1"/>
      <c r="CE28" s="10" t="s">
        <v>4974</v>
      </c>
      <c r="CF28" s="10" t="s">
        <v>110</v>
      </c>
    </row>
    <row r="29" spans="1:84" ht="12" customHeight="1">
      <c r="B29" s="1" t="s">
        <v>4950</v>
      </c>
      <c r="CE29" s="10" t="s">
        <v>4975</v>
      </c>
      <c r="CF29" s="10" t="s">
        <v>112</v>
      </c>
    </row>
    <row r="30" spans="1:84" ht="12" customHeight="1">
      <c r="C30" s="230" t="s">
        <v>4954</v>
      </c>
      <c r="D30" s="230" t="s">
        <v>4955</v>
      </c>
      <c r="E30" s="230" t="s">
        <v>2446</v>
      </c>
      <c r="F30" s="231" t="s">
        <v>2432</v>
      </c>
      <c r="G30" s="231" t="s">
        <v>2433</v>
      </c>
      <c r="H30" s="231" t="s">
        <v>3525</v>
      </c>
      <c r="I30" s="213" t="s">
        <v>4951</v>
      </c>
      <c r="J30" s="213" t="s">
        <v>2421</v>
      </c>
      <c r="K30" s="232" t="s">
        <v>2441</v>
      </c>
      <c r="L30" s="226" t="s">
        <v>2442</v>
      </c>
      <c r="M30" s="226" t="s">
        <v>2443</v>
      </c>
      <c r="N30" s="226" t="s">
        <v>2444</v>
      </c>
      <c r="P30" s="213" t="s">
        <v>2422</v>
      </c>
      <c r="Q30" s="213" t="s">
        <v>2424</v>
      </c>
      <c r="R30" s="213" t="s">
        <v>2425</v>
      </c>
      <c r="S30" s="233" t="s">
        <v>3456</v>
      </c>
      <c r="T30" s="233" t="s">
        <v>2426</v>
      </c>
      <c r="U30" s="233" t="s">
        <v>2427</v>
      </c>
      <c r="V30" s="233" t="s">
        <v>2428</v>
      </c>
      <c r="W30" s="213" t="s">
        <v>2429</v>
      </c>
      <c r="X30" s="233" t="s">
        <v>2430</v>
      </c>
      <c r="Y30" s="234" t="s">
        <v>3478</v>
      </c>
      <c r="Z30" s="234" t="s">
        <v>3479</v>
      </c>
      <c r="AA30" s="234" t="s">
        <v>3480</v>
      </c>
      <c r="AB30" s="234" t="s">
        <v>3481</v>
      </c>
      <c r="AC30" s="1"/>
      <c r="AD30" s="1"/>
      <c r="AE30" s="1"/>
      <c r="CE30" s="10" t="s">
        <v>4976</v>
      </c>
      <c r="CF30" s="10" t="s">
        <v>115</v>
      </c>
    </row>
    <row r="31" spans="1:84" ht="12" customHeight="1">
      <c r="A31" s="236">
        <v>1</v>
      </c>
      <c r="C31" s="224" t="str">
        <f>IF(E31="","",報告書!$C$18)</f>
        <v/>
      </c>
      <c r="D31" s="224" t="str">
        <f>IF(E31="","",報告書!$F$2)</f>
        <v/>
      </c>
      <c r="E31" s="227" t="str">
        <f>IF(報告書!C$56="","",報告書!C$56)</f>
        <v/>
      </c>
      <c r="F31" s="229" t="str">
        <f>IF(報告書!D$56="","",報告書!D$56)</f>
        <v/>
      </c>
      <c r="G31" s="229" t="str">
        <f>IF(報告書!E$56="","",報告書!E$56)</f>
        <v/>
      </c>
      <c r="H31" s="224" t="str">
        <f>IF(報告書!F$56="","",報告書!F$56)</f>
        <v/>
      </c>
      <c r="I31" s="224" t="str">
        <f>IF(報告書!$C$57="","",報告書!$C$57)</f>
        <v/>
      </c>
      <c r="J31" s="224" t="str">
        <f>IF(報告書!$C$60="","",報告書!$C$60)</f>
        <v/>
      </c>
      <c r="K31" s="224" t="str">
        <f>IF(報告書!C$59="","",報告書!C$59)</f>
        <v/>
      </c>
      <c r="L31" s="224" t="str">
        <f>IF(報告書!D$59="","",報告書!D$59)</f>
        <v/>
      </c>
      <c r="M31" s="224" t="str">
        <f>IF(報告書!E$59="","",報告書!E$59)</f>
        <v/>
      </c>
      <c r="N31" s="224" t="str">
        <f>IF(報告書!F$59="","",報告書!F$59)</f>
        <v/>
      </c>
      <c r="O31" s="225" t="str">
        <f>IF(SUM(K31:N31)&gt;1,SUM(K31:N31),"")</f>
        <v/>
      </c>
      <c r="P31" s="224" t="str">
        <f>IF(報告書!$C$61="","",報告書!$C$61)</f>
        <v/>
      </c>
      <c r="Q31" s="225"/>
      <c r="R31" s="225"/>
      <c r="S31" s="225"/>
      <c r="T31" s="225"/>
      <c r="U31" s="225"/>
      <c r="V31" s="225"/>
      <c r="W31" s="225"/>
      <c r="X31" s="225"/>
      <c r="Y31" s="225"/>
      <c r="Z31" s="225"/>
      <c r="AA31" s="225"/>
      <c r="AB31" s="225"/>
      <c r="AC31" s="1"/>
      <c r="AD31" s="1"/>
      <c r="AE31" s="1"/>
      <c r="CE31" s="10" t="s">
        <v>4977</v>
      </c>
      <c r="CF31" s="10" t="s">
        <v>119</v>
      </c>
    </row>
    <row r="32" spans="1:84" ht="12" customHeight="1">
      <c r="A32" s="236">
        <v>2</v>
      </c>
      <c r="C32" s="224" t="str">
        <f>IF(E32="","",報告書!$C$18)</f>
        <v/>
      </c>
      <c r="D32" s="224" t="str">
        <f>IF(E32="","",報告書!$F$2)</f>
        <v/>
      </c>
      <c r="E32" s="227" t="str">
        <f>IF(報告書!C$66="","",報告書!C$66)</f>
        <v/>
      </c>
      <c r="F32" s="229" t="str">
        <f>IF(報告書!D$66="","",報告書!D$66)</f>
        <v/>
      </c>
      <c r="G32" s="229" t="str">
        <f>IF(報告書!E$66="","",報告書!E$66)</f>
        <v/>
      </c>
      <c r="H32" s="224" t="str">
        <f>IF(報告書!F$66="","",報告書!F$66)</f>
        <v/>
      </c>
      <c r="I32" s="224" t="str">
        <f>IF(報告書!$C$67="","",報告書!$C$67)</f>
        <v/>
      </c>
      <c r="J32" s="224" t="str">
        <f>IF(報告書!$C$70="","",報告書!$C$70)</f>
        <v/>
      </c>
      <c r="K32" s="224" t="str">
        <f>IF(報告書!C$69="","",報告書!C$69)</f>
        <v/>
      </c>
      <c r="L32" s="224" t="str">
        <f>IF(報告書!D$69="","",報告書!D$69)</f>
        <v/>
      </c>
      <c r="M32" s="224" t="str">
        <f>IF(報告書!E$69="","",報告書!E$69)</f>
        <v/>
      </c>
      <c r="N32" s="224" t="str">
        <f>IF(報告書!F$69="","",報告書!F$69)</f>
        <v/>
      </c>
      <c r="O32" s="225" t="str">
        <f t="shared" ref="O32:O40" si="0">IF(SUM(K32:N32)&gt;1,SUM(K32:N32),"")</f>
        <v/>
      </c>
      <c r="P32" s="224" t="str">
        <f>IF(報告書!$C$71="","",報告書!$C$71)</f>
        <v/>
      </c>
      <c r="Q32" s="225"/>
      <c r="R32" s="225"/>
      <c r="S32" s="225"/>
      <c r="T32" s="225"/>
      <c r="U32" s="225"/>
      <c r="V32" s="225"/>
      <c r="W32" s="225"/>
      <c r="X32" s="225"/>
      <c r="Y32" s="225"/>
      <c r="Z32" s="225"/>
      <c r="AA32" s="225"/>
      <c r="AB32" s="225"/>
      <c r="AC32" s="1"/>
      <c r="AD32" s="1"/>
      <c r="AE32" s="1"/>
      <c r="CE32" s="10" t="s">
        <v>4978</v>
      </c>
      <c r="CF32" s="10" t="s">
        <v>123</v>
      </c>
    </row>
    <row r="33" spans="1:84" ht="12" customHeight="1">
      <c r="A33" s="236">
        <v>3</v>
      </c>
      <c r="C33" s="224" t="str">
        <f>IF(E33="","",報告書!$C$18)</f>
        <v/>
      </c>
      <c r="D33" s="224" t="str">
        <f>IF(E33="","",報告書!$F$2)</f>
        <v/>
      </c>
      <c r="E33" s="227" t="str">
        <f>IF(報告書!C$76="","",報告書!C$76)</f>
        <v/>
      </c>
      <c r="F33" s="229" t="str">
        <f>IF(報告書!D$76="","",報告書!D$76)</f>
        <v/>
      </c>
      <c r="G33" s="229" t="str">
        <f>IF(報告書!E$76="","",報告書!E$76)</f>
        <v/>
      </c>
      <c r="H33" s="224" t="str">
        <f>IF(報告書!F$76="","",報告書!F$76)</f>
        <v/>
      </c>
      <c r="I33" s="224" t="str">
        <f>IF(報告書!$C$77="","",報告書!$C$77)</f>
        <v/>
      </c>
      <c r="J33" s="224" t="str">
        <f>IF(報告書!$C$80="","",報告書!$C$80)</f>
        <v/>
      </c>
      <c r="K33" s="224" t="str">
        <f>IF(報告書!C$79="","",報告書!C$79)</f>
        <v/>
      </c>
      <c r="L33" s="224" t="str">
        <f>IF(報告書!D$79="","",報告書!D$79)</f>
        <v/>
      </c>
      <c r="M33" s="224" t="str">
        <f>IF(報告書!E$79="","",報告書!E$79)</f>
        <v/>
      </c>
      <c r="N33" s="224" t="str">
        <f>IF(報告書!F$79="","",報告書!F$79)</f>
        <v/>
      </c>
      <c r="O33" s="225" t="str">
        <f t="shared" si="0"/>
        <v/>
      </c>
      <c r="P33" s="224" t="str">
        <f>IF(報告書!$C$81="","",報告書!$C$81)</f>
        <v/>
      </c>
      <c r="Q33" s="225"/>
      <c r="R33" s="225"/>
      <c r="S33" s="225"/>
      <c r="T33" s="225"/>
      <c r="U33" s="225"/>
      <c r="V33" s="225"/>
      <c r="W33" s="225"/>
      <c r="X33" s="225"/>
      <c r="Y33" s="225"/>
      <c r="Z33" s="225"/>
      <c r="AA33" s="225"/>
      <c r="AB33" s="225"/>
      <c r="AC33" s="1"/>
      <c r="AD33" s="1"/>
      <c r="AE33" s="1"/>
      <c r="CE33" s="10" t="s">
        <v>4979</v>
      </c>
      <c r="CF33" s="10" t="s">
        <v>126</v>
      </c>
    </row>
    <row r="34" spans="1:84" ht="12" customHeight="1">
      <c r="A34" s="236">
        <v>4</v>
      </c>
      <c r="C34" s="224" t="str">
        <f>IF(E34="","",報告書!$C$18)</f>
        <v/>
      </c>
      <c r="D34" s="224" t="str">
        <f>IF(E34="","",報告書!$F$2)</f>
        <v/>
      </c>
      <c r="E34" s="227" t="str">
        <f>IF(報告書!C$86="","",報告書!C$86)</f>
        <v/>
      </c>
      <c r="F34" s="229" t="str">
        <f>IF(報告書!D$86="","",報告書!D$86)</f>
        <v/>
      </c>
      <c r="G34" s="229" t="str">
        <f>IF(報告書!E$86="","",報告書!E$86)</f>
        <v/>
      </c>
      <c r="H34" s="224" t="str">
        <f>IF(報告書!F$86="","",報告書!F$86)</f>
        <v/>
      </c>
      <c r="I34" s="224" t="str">
        <f>IF(報告書!$C$87="","",報告書!$C$87)</f>
        <v/>
      </c>
      <c r="J34" s="224" t="str">
        <f>IF(報告書!$C$90="","",報告書!$C$90)</f>
        <v/>
      </c>
      <c r="K34" s="224" t="str">
        <f>IF(報告書!C$89="","",報告書!C$89)</f>
        <v/>
      </c>
      <c r="L34" s="224" t="str">
        <f>IF(報告書!D$89="","",報告書!D$89)</f>
        <v/>
      </c>
      <c r="M34" s="224" t="str">
        <f>IF(報告書!E$89="","",報告書!E$89)</f>
        <v/>
      </c>
      <c r="N34" s="224" t="str">
        <f>IF(報告書!F$89="","",報告書!F$89)</f>
        <v/>
      </c>
      <c r="O34" s="225" t="str">
        <f t="shared" si="0"/>
        <v/>
      </c>
      <c r="P34" s="224" t="str">
        <f>IF(報告書!$C$91="","",報告書!$C$91)</f>
        <v/>
      </c>
      <c r="Q34" s="225"/>
      <c r="R34" s="225"/>
      <c r="S34" s="225"/>
      <c r="T34" s="225"/>
      <c r="U34" s="225"/>
      <c r="V34" s="225"/>
      <c r="W34" s="225"/>
      <c r="X34" s="225"/>
      <c r="Y34" s="225"/>
      <c r="Z34" s="225"/>
      <c r="AA34" s="225"/>
      <c r="AB34" s="225"/>
      <c r="AC34" s="1"/>
      <c r="AD34" s="1"/>
      <c r="AE34" s="1"/>
      <c r="CE34" s="10" t="s">
        <v>4980</v>
      </c>
      <c r="CF34" s="10" t="s">
        <v>130</v>
      </c>
    </row>
    <row r="35" spans="1:84" ht="12" customHeight="1">
      <c r="A35" s="236">
        <v>5</v>
      </c>
      <c r="C35" s="224" t="str">
        <f>IF(E35="","",報告書!$C$18)</f>
        <v/>
      </c>
      <c r="D35" s="224" t="str">
        <f>IF(E35="","",報告書!$F$2)</f>
        <v/>
      </c>
      <c r="E35" s="227" t="str">
        <f>IF(報告書!C$96="","",報告書!C$96)</f>
        <v/>
      </c>
      <c r="F35" s="229" t="str">
        <f>IF(報告書!D$96="","",報告書!D$96)</f>
        <v/>
      </c>
      <c r="G35" s="229" t="str">
        <f>IF(報告書!E$96="","",報告書!E$96)</f>
        <v/>
      </c>
      <c r="H35" s="224" t="str">
        <f>IF(報告書!F$96="","",報告書!F$96)</f>
        <v/>
      </c>
      <c r="I35" s="224" t="str">
        <f>IF(報告書!$C$97="","",報告書!$C$97)</f>
        <v/>
      </c>
      <c r="J35" s="224" t="str">
        <f>IF(報告書!$C$100="","",報告書!$C$100)</f>
        <v/>
      </c>
      <c r="K35" s="224" t="str">
        <f>IF(報告書!C$99="","",報告書!C$99)</f>
        <v/>
      </c>
      <c r="L35" s="224" t="str">
        <f>IF(報告書!D$99="","",報告書!D$99)</f>
        <v/>
      </c>
      <c r="M35" s="224" t="str">
        <f>IF(報告書!E$99="","",報告書!E$99)</f>
        <v/>
      </c>
      <c r="N35" s="224" t="str">
        <f>IF(報告書!F$99="","",報告書!F$99)</f>
        <v/>
      </c>
      <c r="O35" s="225" t="str">
        <f t="shared" si="0"/>
        <v/>
      </c>
      <c r="P35" s="224" t="str">
        <f>IF(報告書!$C$101="","",報告書!$C$101)</f>
        <v/>
      </c>
      <c r="Q35" s="225"/>
      <c r="R35" s="225"/>
      <c r="S35" s="225"/>
      <c r="T35" s="225"/>
      <c r="U35" s="225"/>
      <c r="V35" s="225"/>
      <c r="W35" s="225"/>
      <c r="X35" s="225"/>
      <c r="Y35" s="225"/>
      <c r="Z35" s="225"/>
      <c r="AA35" s="225"/>
      <c r="AB35" s="225"/>
      <c r="AC35" s="1"/>
      <c r="AD35" s="1"/>
      <c r="AE35" s="1"/>
      <c r="CE35" s="10" t="s">
        <v>4981</v>
      </c>
      <c r="CF35" s="10" t="s">
        <v>134</v>
      </c>
    </row>
    <row r="36" spans="1:84" ht="12" customHeight="1">
      <c r="A36" s="236">
        <v>6</v>
      </c>
      <c r="C36" s="224" t="str">
        <f>IF(E36="","",報告書!$C$18)</f>
        <v/>
      </c>
      <c r="D36" s="224" t="str">
        <f>IF(E36="","",報告書!$F$2)</f>
        <v/>
      </c>
      <c r="E36" s="227" t="str">
        <f>IF(報告書!C$106="","",報告書!C$106)</f>
        <v/>
      </c>
      <c r="F36" s="229" t="str">
        <f>IF(報告書!D$106="","",報告書!D$106)</f>
        <v/>
      </c>
      <c r="G36" s="229" t="str">
        <f>IF(報告書!E$106="","",報告書!E$106)</f>
        <v/>
      </c>
      <c r="H36" s="224" t="str">
        <f>IF(報告書!F$106="","",報告書!F$106)</f>
        <v/>
      </c>
      <c r="I36" s="224" t="str">
        <f>IF(報告書!$C$107="","",報告書!$C$107)</f>
        <v/>
      </c>
      <c r="J36" s="224" t="str">
        <f>IF(報告書!$C$110="","",報告書!$C$110)</f>
        <v/>
      </c>
      <c r="K36" s="224" t="str">
        <f>IF(報告書!C$109="","",報告書!C$109)</f>
        <v/>
      </c>
      <c r="L36" s="224" t="str">
        <f>IF(報告書!D$109="","",報告書!D$109)</f>
        <v/>
      </c>
      <c r="M36" s="224" t="str">
        <f>IF(報告書!E$109="","",報告書!E$109)</f>
        <v/>
      </c>
      <c r="N36" s="224" t="str">
        <f>IF(報告書!F$109="","",報告書!F$109)</f>
        <v/>
      </c>
      <c r="O36" s="225" t="str">
        <f t="shared" si="0"/>
        <v/>
      </c>
      <c r="P36" s="224" t="str">
        <f>IF(報告書!$C$111="","",報告書!$C$111)</f>
        <v/>
      </c>
      <c r="Q36" s="225"/>
      <c r="R36" s="225"/>
      <c r="S36" s="225"/>
      <c r="T36" s="225"/>
      <c r="U36" s="225"/>
      <c r="V36" s="225"/>
      <c r="W36" s="225"/>
      <c r="X36" s="225"/>
      <c r="Y36" s="225"/>
      <c r="Z36" s="225"/>
      <c r="AA36" s="225"/>
      <c r="AB36" s="225"/>
      <c r="AC36" s="1"/>
      <c r="AD36" s="1"/>
      <c r="AE36" s="1"/>
      <c r="CE36" s="10" t="s">
        <v>4982</v>
      </c>
      <c r="CF36" s="10" t="s">
        <v>138</v>
      </c>
    </row>
    <row r="37" spans="1:84" ht="12" customHeight="1">
      <c r="A37" s="236">
        <v>7</v>
      </c>
      <c r="C37" s="224" t="str">
        <f>IF(E37="","",報告書!$C$18)</f>
        <v/>
      </c>
      <c r="D37" s="224" t="str">
        <f>IF(E37="","",報告書!$F$2)</f>
        <v/>
      </c>
      <c r="E37" s="227" t="str">
        <f>IF(報告書!C$116="","",報告書!C$116)</f>
        <v/>
      </c>
      <c r="F37" s="229" t="str">
        <f>IF(報告書!D$116="","",報告書!D$116)</f>
        <v/>
      </c>
      <c r="G37" s="229" t="str">
        <f>IF(報告書!E$116="","",報告書!E$116)</f>
        <v/>
      </c>
      <c r="H37" s="224" t="str">
        <f>IF(報告書!F$116="","",報告書!F$116)</f>
        <v/>
      </c>
      <c r="I37" s="224" t="str">
        <f>IF(報告書!$C$117="","",報告書!$C$117)</f>
        <v/>
      </c>
      <c r="J37" s="224" t="str">
        <f>IF(報告書!$C$120="","",報告書!$C$120)</f>
        <v/>
      </c>
      <c r="K37" s="224" t="str">
        <f>IF(報告書!C$119="","",報告書!C$119)</f>
        <v/>
      </c>
      <c r="L37" s="224" t="str">
        <f>IF(報告書!D$119="","",報告書!D$119)</f>
        <v/>
      </c>
      <c r="M37" s="224" t="str">
        <f>IF(報告書!E$119="","",報告書!E$119)</f>
        <v/>
      </c>
      <c r="N37" s="224" t="str">
        <f>IF(報告書!F$119="","",報告書!F$119)</f>
        <v/>
      </c>
      <c r="O37" s="225" t="str">
        <f t="shared" si="0"/>
        <v/>
      </c>
      <c r="P37" s="224" t="str">
        <f>IF(報告書!$C$121="","",報告書!$C$121)</f>
        <v/>
      </c>
      <c r="Q37" s="225"/>
      <c r="R37" s="225"/>
      <c r="S37" s="225"/>
      <c r="T37" s="225"/>
      <c r="U37" s="225"/>
      <c r="V37" s="225"/>
      <c r="W37" s="225"/>
      <c r="X37" s="225"/>
      <c r="Y37" s="225"/>
      <c r="Z37" s="225"/>
      <c r="AA37" s="225"/>
      <c r="AB37" s="225"/>
      <c r="AC37" s="1"/>
      <c r="AD37" s="1"/>
      <c r="AE37" s="1"/>
      <c r="CE37" s="10" t="s">
        <v>4983</v>
      </c>
      <c r="CF37" s="10" t="s">
        <v>142</v>
      </c>
    </row>
    <row r="38" spans="1:84" ht="12" customHeight="1">
      <c r="A38" s="236">
        <v>8</v>
      </c>
      <c r="C38" s="224" t="str">
        <f>IF(E38="","",報告書!$C$18)</f>
        <v/>
      </c>
      <c r="D38" s="224" t="str">
        <f>IF(E38="","",報告書!$F$2)</f>
        <v/>
      </c>
      <c r="E38" s="227" t="str">
        <f>IF(報告書!C$126="","",報告書!C$126)</f>
        <v/>
      </c>
      <c r="F38" s="229" t="str">
        <f>IF(報告書!D$126="","",報告書!D$126)</f>
        <v/>
      </c>
      <c r="G38" s="229" t="str">
        <f>IF(報告書!E$126="","",報告書!E$126)</f>
        <v/>
      </c>
      <c r="H38" s="224" t="str">
        <f>IF(報告書!F$126="","",報告書!F$126)</f>
        <v/>
      </c>
      <c r="I38" s="224" t="str">
        <f>IF(報告書!$C$127="","",報告書!$C$127)</f>
        <v/>
      </c>
      <c r="J38" s="224" t="str">
        <f>IF(報告書!$C$130="","",報告書!$C$130)</f>
        <v/>
      </c>
      <c r="K38" s="224" t="str">
        <f>IF(報告書!C$129="","",報告書!C$129)</f>
        <v/>
      </c>
      <c r="L38" s="224" t="str">
        <f>IF(報告書!D$129="","",報告書!D$129)</f>
        <v/>
      </c>
      <c r="M38" s="224" t="str">
        <f>IF(報告書!E$129="","",報告書!E$129)</f>
        <v/>
      </c>
      <c r="N38" s="224" t="str">
        <f>IF(報告書!F$129="","",報告書!F$129)</f>
        <v/>
      </c>
      <c r="O38" s="225" t="str">
        <f t="shared" si="0"/>
        <v/>
      </c>
      <c r="P38" s="224" t="str">
        <f>IF(報告書!$C$131="","",報告書!$C$131)</f>
        <v/>
      </c>
      <c r="Q38" s="225"/>
      <c r="R38" s="225"/>
      <c r="S38" s="225"/>
      <c r="T38" s="225"/>
      <c r="U38" s="225"/>
      <c r="V38" s="225"/>
      <c r="W38" s="225"/>
      <c r="X38" s="225"/>
      <c r="Y38" s="225"/>
      <c r="Z38" s="225"/>
      <c r="AA38" s="225"/>
      <c r="AB38" s="225"/>
      <c r="AC38" s="1"/>
      <c r="AD38" s="1"/>
      <c r="AE38" s="1"/>
      <c r="CE38" s="10" t="s">
        <v>4984</v>
      </c>
      <c r="CF38" s="10" t="s">
        <v>145</v>
      </c>
    </row>
    <row r="39" spans="1:84" ht="12" customHeight="1">
      <c r="A39" s="236">
        <v>9</v>
      </c>
      <c r="C39" s="224" t="str">
        <f>IF(E39="","",報告書!$C$18)</f>
        <v/>
      </c>
      <c r="D39" s="224" t="str">
        <f>IF(E39="","",報告書!$F$2)</f>
        <v/>
      </c>
      <c r="E39" s="227" t="str">
        <f>IF(報告書!C$136="","",報告書!C$136)</f>
        <v/>
      </c>
      <c r="F39" s="229" t="str">
        <f>IF(報告書!D$136="","",報告書!D$136)</f>
        <v/>
      </c>
      <c r="G39" s="229" t="str">
        <f>IF(報告書!E$136="","",報告書!E$136)</f>
        <v/>
      </c>
      <c r="H39" s="224" t="str">
        <f>IF(報告書!F$136="","",報告書!F$136)</f>
        <v/>
      </c>
      <c r="I39" s="224" t="str">
        <f>IF(報告書!$C$137="","",報告書!$C$137)</f>
        <v/>
      </c>
      <c r="J39" s="224" t="str">
        <f>IF(報告書!$C$140="","",報告書!$C$140)</f>
        <v/>
      </c>
      <c r="K39" s="224" t="str">
        <f>IF(報告書!C$139="","",報告書!C$139)</f>
        <v/>
      </c>
      <c r="L39" s="224" t="str">
        <f>IF(報告書!D$139="","",報告書!D$139)</f>
        <v/>
      </c>
      <c r="M39" s="224" t="str">
        <f>IF(報告書!E$139="","",報告書!E$139)</f>
        <v/>
      </c>
      <c r="N39" s="224" t="str">
        <f>IF(報告書!F$139="","",報告書!F$139)</f>
        <v/>
      </c>
      <c r="O39" s="225" t="str">
        <f t="shared" si="0"/>
        <v/>
      </c>
      <c r="P39" s="224" t="str">
        <f>IF(報告書!$C$141="","",報告書!$C$141)</f>
        <v/>
      </c>
      <c r="Q39" s="225"/>
      <c r="R39" s="225"/>
      <c r="S39" s="225"/>
      <c r="T39" s="225"/>
      <c r="U39" s="225"/>
      <c r="V39" s="225"/>
      <c r="W39" s="225"/>
      <c r="X39" s="225"/>
      <c r="Y39" s="225"/>
      <c r="Z39" s="225"/>
      <c r="AA39" s="225"/>
      <c r="AB39" s="225"/>
      <c r="AC39" s="1"/>
      <c r="AD39" s="1"/>
      <c r="AE39" s="1"/>
      <c r="CE39" s="10" t="s">
        <v>4985</v>
      </c>
      <c r="CF39" s="10" t="s">
        <v>149</v>
      </c>
    </row>
    <row r="40" spans="1:84" ht="12" customHeight="1">
      <c r="A40" s="236" t="s">
        <v>4952</v>
      </c>
      <c r="C40" s="224" t="str">
        <f>IF(E40="","",報告書!$C$18)</f>
        <v/>
      </c>
      <c r="D40" s="224" t="str">
        <f>IF(E40="","",報告書!$F$2)</f>
        <v/>
      </c>
      <c r="E40" s="227" t="str">
        <f>IF(報告書!C$146="","",報告書!C$146)</f>
        <v/>
      </c>
      <c r="F40" s="229" t="str">
        <f>IF(報告書!D$146="","",報告書!D$146)</f>
        <v/>
      </c>
      <c r="G40" s="229" t="str">
        <f>IF(報告書!E$146="","",報告書!E$146)</f>
        <v/>
      </c>
      <c r="H40" s="224" t="str">
        <f>IF(報告書!F$146="","",報告書!F$146)</f>
        <v/>
      </c>
      <c r="I40" s="224" t="str">
        <f>IF(報告書!$C$147="","",報告書!$C$147)</f>
        <v/>
      </c>
      <c r="J40" s="224" t="str">
        <f>IF(報告書!$C$150="","",報告書!$C$150)</f>
        <v/>
      </c>
      <c r="K40" s="224" t="str">
        <f>IF(報告書!C$149="","",報告書!C$149)</f>
        <v/>
      </c>
      <c r="L40" s="224" t="str">
        <f>IF(報告書!D$149="","",報告書!D$149)</f>
        <v/>
      </c>
      <c r="M40" s="224" t="str">
        <f>IF(報告書!E$149="","",報告書!E$149)</f>
        <v/>
      </c>
      <c r="N40" s="224" t="str">
        <f>IF(報告書!F$149="","",報告書!F$149)</f>
        <v/>
      </c>
      <c r="O40" s="225" t="str">
        <f t="shared" si="0"/>
        <v/>
      </c>
      <c r="P40" s="225" t="s">
        <v>4953</v>
      </c>
      <c r="Q40" s="224" t="str">
        <f>IF(報告書!$C$150="","",報告書!$C$150)</f>
        <v/>
      </c>
      <c r="R40" s="224" t="str">
        <f>IF(報告書!$C$151="","",報告書!$C$151)</f>
        <v/>
      </c>
      <c r="S40" s="224" t="str">
        <f>IF(報告書!$C$152="","",報告書!$C$152)</f>
        <v/>
      </c>
      <c r="T40" s="224" t="str">
        <f>IF(報告書!$C$153="","",報告書!$C$153)</f>
        <v/>
      </c>
      <c r="U40" s="224" t="str">
        <f>IF(報告書!$C$154="","",報告書!$C$154)</f>
        <v/>
      </c>
      <c r="V40" s="224" t="str">
        <f>IF(報告書!$C$155="","",報告書!$C$155)</f>
        <v/>
      </c>
      <c r="W40" s="224" t="str">
        <f>IF(報告書!$C$156="","",報告書!$C$156)</f>
        <v/>
      </c>
      <c r="X40" s="224" t="str">
        <f>IF(報告書!$C$157="","",報告書!$C$157)</f>
        <v/>
      </c>
      <c r="Y40" s="224" t="str">
        <f>IF(報告書!$C$166="","",報告書!$C$166)</f>
        <v/>
      </c>
      <c r="Z40" s="224" t="str">
        <f>IF(報告書!$C$167="","",報告書!$C$167)</f>
        <v/>
      </c>
      <c r="AA40" s="224" t="str">
        <f>IF(報告書!$C$168="","",報告書!$C$168)</f>
        <v/>
      </c>
      <c r="AB40" s="224" t="str">
        <f>IF(報告書!$C$169="","",報告書!$C$169)</f>
        <v/>
      </c>
      <c r="AC40" s="1"/>
      <c r="AD40" s="1"/>
      <c r="AE40" s="1"/>
      <c r="CE40" s="10" t="s">
        <v>4986</v>
      </c>
      <c r="CF40" s="10" t="s">
        <v>152</v>
      </c>
    </row>
    <row r="41" spans="1:84" ht="12" customHeight="1">
      <c r="J41" s="110"/>
      <c r="K41" s="110"/>
      <c r="L41" s="110"/>
      <c r="AC41" s="1"/>
      <c r="AD41" s="1"/>
      <c r="AE41" s="1"/>
      <c r="CE41" s="10" t="s">
        <v>4987</v>
      </c>
      <c r="CF41" s="10" t="s">
        <v>156</v>
      </c>
    </row>
    <row r="42" spans="1:84" ht="12" customHeight="1">
      <c r="CE42" s="10" t="s">
        <v>4988</v>
      </c>
      <c r="CF42" s="10" t="s">
        <v>160</v>
      </c>
    </row>
    <row r="43" spans="1:84" ht="12" customHeight="1">
      <c r="CE43" s="10" t="s">
        <v>4989</v>
      </c>
      <c r="CF43" s="10" t="s">
        <v>164</v>
      </c>
    </row>
    <row r="44" spans="1:84" ht="12" customHeight="1">
      <c r="CE44" s="10" t="s">
        <v>4990</v>
      </c>
      <c r="CF44" s="10" t="s">
        <v>168</v>
      </c>
    </row>
    <row r="45" spans="1:84" ht="12" customHeight="1">
      <c r="C45" s="1" t="str">
        <f>報告書!C7</f>
        <v/>
      </c>
      <c r="CE45" s="10" t="s">
        <v>4991</v>
      </c>
      <c r="CF45" s="10" t="s">
        <v>171</v>
      </c>
    </row>
    <row r="46" spans="1:84" ht="12" customHeight="1">
      <c r="CE46" s="10" t="s">
        <v>4992</v>
      </c>
      <c r="CF46" s="10" t="s">
        <v>175</v>
      </c>
    </row>
    <row r="47" spans="1:84" ht="12" customHeight="1">
      <c r="CE47" s="10" t="s">
        <v>4993</v>
      </c>
      <c r="CF47" s="10" t="s">
        <v>179</v>
      </c>
    </row>
    <row r="48" spans="1:84" ht="12" customHeight="1">
      <c r="CE48" s="10" t="s">
        <v>4994</v>
      </c>
      <c r="CF48" s="10" t="s">
        <v>182</v>
      </c>
    </row>
    <row r="49" spans="83:84" ht="12" customHeight="1">
      <c r="CE49" s="10" t="s">
        <v>4995</v>
      </c>
      <c r="CF49" s="10" t="s">
        <v>185</v>
      </c>
    </row>
    <row r="50" spans="83:84" ht="12" customHeight="1">
      <c r="CE50" s="10" t="s">
        <v>4996</v>
      </c>
      <c r="CF50" s="10" t="s">
        <v>188</v>
      </c>
    </row>
    <row r="51" spans="83:84" ht="12" customHeight="1">
      <c r="CE51" s="10" t="s">
        <v>4997</v>
      </c>
      <c r="CF51" s="10" t="s">
        <v>190</v>
      </c>
    </row>
    <row r="52" spans="83:84" ht="12" customHeight="1">
      <c r="CE52" s="10" t="s">
        <v>4998</v>
      </c>
      <c r="CF52" s="10" t="s">
        <v>193</v>
      </c>
    </row>
    <row r="53" spans="83:84" ht="12" customHeight="1">
      <c r="CE53" s="10" t="s">
        <v>4999</v>
      </c>
      <c r="CF53" s="10" t="s">
        <v>196</v>
      </c>
    </row>
    <row r="54" spans="83:84" ht="12" customHeight="1">
      <c r="CE54" s="10" t="s">
        <v>5000</v>
      </c>
      <c r="CF54" s="10" t="s">
        <v>199</v>
      </c>
    </row>
    <row r="55" spans="83:84" ht="12" customHeight="1">
      <c r="CE55" s="10" t="s">
        <v>5001</v>
      </c>
      <c r="CF55" s="10" t="s">
        <v>202</v>
      </c>
    </row>
    <row r="56" spans="83:84" ht="12" customHeight="1">
      <c r="CE56" s="10" t="s">
        <v>5002</v>
      </c>
      <c r="CF56" s="10" t="s">
        <v>204</v>
      </c>
    </row>
    <row r="57" spans="83:84" ht="12" customHeight="1">
      <c r="CE57" s="10" t="s">
        <v>5003</v>
      </c>
      <c r="CF57" s="10" t="s">
        <v>207</v>
      </c>
    </row>
    <row r="58" spans="83:84" ht="12" customHeight="1">
      <c r="CE58" s="10" t="s">
        <v>5004</v>
      </c>
      <c r="CF58" s="10" t="s">
        <v>210</v>
      </c>
    </row>
    <row r="59" spans="83:84" ht="12" customHeight="1">
      <c r="CE59" s="10" t="s">
        <v>5005</v>
      </c>
      <c r="CF59" s="10" t="s">
        <v>213</v>
      </c>
    </row>
    <row r="60" spans="83:84" ht="12" customHeight="1">
      <c r="CE60" s="10" t="s">
        <v>5006</v>
      </c>
      <c r="CF60" s="10" t="s">
        <v>216</v>
      </c>
    </row>
    <row r="61" spans="83:84" ht="12" customHeight="1">
      <c r="CE61" s="10" t="s">
        <v>5007</v>
      </c>
      <c r="CF61" s="10" t="s">
        <v>219</v>
      </c>
    </row>
    <row r="62" spans="83:84" ht="12" customHeight="1">
      <c r="CE62" s="10" t="s">
        <v>5008</v>
      </c>
      <c r="CF62" s="10" t="s">
        <v>222</v>
      </c>
    </row>
    <row r="63" spans="83:84" ht="12" customHeight="1">
      <c r="CE63" s="10" t="s">
        <v>5009</v>
      </c>
      <c r="CF63" s="10" t="s">
        <v>225</v>
      </c>
    </row>
    <row r="64" spans="83:84" ht="12" customHeight="1">
      <c r="CE64" s="10" t="s">
        <v>5010</v>
      </c>
      <c r="CF64" s="10" t="s">
        <v>227</v>
      </c>
    </row>
    <row r="65" spans="83:84" ht="12" customHeight="1">
      <c r="CE65" s="10" t="s">
        <v>5011</v>
      </c>
      <c r="CF65" s="10" t="s">
        <v>230</v>
      </c>
    </row>
    <row r="66" spans="83:84" ht="12" customHeight="1">
      <c r="CE66" s="10" t="s">
        <v>5012</v>
      </c>
      <c r="CF66" s="10" t="s">
        <v>232</v>
      </c>
    </row>
    <row r="67" spans="83:84" ht="12" customHeight="1">
      <c r="CE67" s="10" t="s">
        <v>5013</v>
      </c>
      <c r="CF67" s="10" t="s">
        <v>234</v>
      </c>
    </row>
    <row r="68" spans="83:84" ht="12" customHeight="1">
      <c r="CE68" s="10" t="s">
        <v>5014</v>
      </c>
      <c r="CF68" s="10" t="s">
        <v>236</v>
      </c>
    </row>
    <row r="69" spans="83:84" ht="12" customHeight="1">
      <c r="CE69" s="10" t="s">
        <v>5015</v>
      </c>
      <c r="CF69" s="10" t="s">
        <v>238</v>
      </c>
    </row>
    <row r="70" spans="83:84" ht="12" customHeight="1">
      <c r="CE70" s="10" t="s">
        <v>5016</v>
      </c>
      <c r="CF70" s="10" t="s">
        <v>240</v>
      </c>
    </row>
    <row r="71" spans="83:84" ht="12" customHeight="1">
      <c r="CE71" s="10" t="s">
        <v>5017</v>
      </c>
      <c r="CF71" s="10" t="s">
        <v>242</v>
      </c>
    </row>
    <row r="72" spans="83:84" ht="12" customHeight="1">
      <c r="CE72" s="10" t="s">
        <v>5018</v>
      </c>
      <c r="CF72" s="10" t="s">
        <v>244</v>
      </c>
    </row>
    <row r="73" spans="83:84" ht="12" customHeight="1">
      <c r="CE73" s="10" t="s">
        <v>5019</v>
      </c>
      <c r="CF73" s="10" t="s">
        <v>246</v>
      </c>
    </row>
    <row r="74" spans="83:84" ht="12" customHeight="1">
      <c r="CE74" s="10" t="s">
        <v>5020</v>
      </c>
      <c r="CF74" s="10" t="s">
        <v>248</v>
      </c>
    </row>
    <row r="75" spans="83:84" ht="12" customHeight="1">
      <c r="CE75" s="10" t="s">
        <v>5021</v>
      </c>
      <c r="CF75" s="10" t="s">
        <v>250</v>
      </c>
    </row>
    <row r="76" spans="83:84" ht="12" customHeight="1">
      <c r="CE76" s="10" t="s">
        <v>5022</v>
      </c>
      <c r="CF76" s="10" t="s">
        <v>252</v>
      </c>
    </row>
    <row r="77" spans="83:84" ht="12" customHeight="1">
      <c r="CE77" s="10" t="s">
        <v>5023</v>
      </c>
      <c r="CF77" s="10" t="s">
        <v>254</v>
      </c>
    </row>
    <row r="78" spans="83:84" ht="12" customHeight="1">
      <c r="CE78" s="10" t="s">
        <v>5024</v>
      </c>
      <c r="CF78" s="10" t="s">
        <v>256</v>
      </c>
    </row>
    <row r="79" spans="83:84" ht="12" customHeight="1">
      <c r="CE79" s="10" t="s">
        <v>5025</v>
      </c>
      <c r="CF79" s="10" t="s">
        <v>258</v>
      </c>
    </row>
    <row r="80" spans="83:84" ht="12" customHeight="1">
      <c r="CE80" s="10" t="s">
        <v>5026</v>
      </c>
      <c r="CF80" s="10" t="s">
        <v>260</v>
      </c>
    </row>
    <row r="81" spans="83:84" ht="12" customHeight="1">
      <c r="CE81" s="10" t="s">
        <v>5027</v>
      </c>
      <c r="CF81" s="10" t="s">
        <v>262</v>
      </c>
    </row>
    <row r="82" spans="83:84" ht="12" customHeight="1">
      <c r="CE82" s="10" t="s">
        <v>5028</v>
      </c>
      <c r="CF82" s="10" t="s">
        <v>264</v>
      </c>
    </row>
    <row r="83" spans="83:84" ht="12" customHeight="1">
      <c r="CE83" s="10" t="s">
        <v>5029</v>
      </c>
      <c r="CF83" s="10" t="s">
        <v>267</v>
      </c>
    </row>
    <row r="84" spans="83:84" ht="12" customHeight="1">
      <c r="CE84" s="10" t="s">
        <v>5030</v>
      </c>
      <c r="CF84" s="10" t="s">
        <v>270</v>
      </c>
    </row>
    <row r="85" spans="83:84" ht="12" customHeight="1">
      <c r="CE85" s="10" t="s">
        <v>5031</v>
      </c>
      <c r="CF85" s="10" t="s">
        <v>273</v>
      </c>
    </row>
    <row r="86" spans="83:84" ht="12" customHeight="1">
      <c r="CE86" s="10" t="s">
        <v>5032</v>
      </c>
      <c r="CF86" s="10" t="s">
        <v>276</v>
      </c>
    </row>
    <row r="87" spans="83:84" ht="12" customHeight="1">
      <c r="CE87" s="10" t="s">
        <v>5033</v>
      </c>
      <c r="CF87" s="10" t="s">
        <v>279</v>
      </c>
    </row>
    <row r="88" spans="83:84" ht="12" customHeight="1">
      <c r="CE88" s="10" t="s">
        <v>5034</v>
      </c>
      <c r="CF88" s="10" t="s">
        <v>281</v>
      </c>
    </row>
    <row r="89" spans="83:84" ht="12" customHeight="1">
      <c r="CE89" s="10" t="s">
        <v>5035</v>
      </c>
      <c r="CF89" s="10" t="s">
        <v>284</v>
      </c>
    </row>
    <row r="90" spans="83:84" ht="12" customHeight="1">
      <c r="CE90" s="10" t="s">
        <v>5036</v>
      </c>
      <c r="CF90" s="10" t="s">
        <v>286</v>
      </c>
    </row>
    <row r="91" spans="83:84" ht="12" customHeight="1">
      <c r="CE91" s="10" t="s">
        <v>5037</v>
      </c>
      <c r="CF91" s="10" t="s">
        <v>288</v>
      </c>
    </row>
    <row r="92" spans="83:84" ht="12" customHeight="1">
      <c r="CE92" s="10" t="s">
        <v>5038</v>
      </c>
      <c r="CF92" s="10" t="s">
        <v>290</v>
      </c>
    </row>
    <row r="93" spans="83:84" ht="12" customHeight="1">
      <c r="CE93" s="10" t="s">
        <v>5039</v>
      </c>
      <c r="CF93" s="10" t="s">
        <v>292</v>
      </c>
    </row>
    <row r="94" spans="83:84" ht="12" customHeight="1">
      <c r="CE94" s="10" t="s">
        <v>5040</v>
      </c>
      <c r="CF94" s="10" t="s">
        <v>294</v>
      </c>
    </row>
    <row r="95" spans="83:84" ht="12" customHeight="1">
      <c r="CE95" s="10" t="s">
        <v>5041</v>
      </c>
      <c r="CF95" s="10" t="s">
        <v>296</v>
      </c>
    </row>
    <row r="96" spans="83:84" ht="12" customHeight="1">
      <c r="CE96" s="10" t="s">
        <v>5042</v>
      </c>
      <c r="CF96" s="10" t="s">
        <v>298</v>
      </c>
    </row>
    <row r="97" spans="83:84" ht="12" customHeight="1">
      <c r="CE97" s="10" t="s">
        <v>5043</v>
      </c>
      <c r="CF97" s="10" t="s">
        <v>300</v>
      </c>
    </row>
    <row r="98" spans="83:84" ht="12" customHeight="1">
      <c r="CE98" s="10" t="s">
        <v>5044</v>
      </c>
      <c r="CF98" s="10" t="s">
        <v>302</v>
      </c>
    </row>
    <row r="99" spans="83:84" ht="12" customHeight="1">
      <c r="CE99" s="10" t="s">
        <v>5045</v>
      </c>
      <c r="CF99" s="10" t="s">
        <v>304</v>
      </c>
    </row>
    <row r="100" spans="83:84" ht="12" customHeight="1">
      <c r="CE100" s="10" t="s">
        <v>5046</v>
      </c>
      <c r="CF100" s="10" t="s">
        <v>306</v>
      </c>
    </row>
    <row r="101" spans="83:84" ht="12" customHeight="1">
      <c r="CE101" s="10" t="s">
        <v>5047</v>
      </c>
      <c r="CF101" s="10" t="s">
        <v>308</v>
      </c>
    </row>
    <row r="102" spans="83:84" ht="12" customHeight="1">
      <c r="CE102" s="10" t="s">
        <v>5048</v>
      </c>
      <c r="CF102" s="10" t="s">
        <v>310</v>
      </c>
    </row>
    <row r="103" spans="83:84" ht="12" customHeight="1">
      <c r="CE103" s="10" t="s">
        <v>5049</v>
      </c>
      <c r="CF103" s="10" t="s">
        <v>312</v>
      </c>
    </row>
    <row r="104" spans="83:84" ht="12" customHeight="1">
      <c r="CE104" s="10" t="s">
        <v>5050</v>
      </c>
      <c r="CF104" s="10" t="s">
        <v>315</v>
      </c>
    </row>
    <row r="105" spans="83:84" ht="12" customHeight="1">
      <c r="CE105" s="10" t="s">
        <v>5051</v>
      </c>
      <c r="CF105" s="10" t="s">
        <v>318</v>
      </c>
    </row>
    <row r="106" spans="83:84" ht="12" customHeight="1">
      <c r="CE106" s="10" t="s">
        <v>5052</v>
      </c>
      <c r="CF106" s="10" t="s">
        <v>320</v>
      </c>
    </row>
    <row r="107" spans="83:84" ht="12" customHeight="1">
      <c r="CE107" s="10" t="s">
        <v>5053</v>
      </c>
      <c r="CF107" s="10" t="s">
        <v>322</v>
      </c>
    </row>
    <row r="108" spans="83:84" ht="12" customHeight="1">
      <c r="CE108" s="10" t="s">
        <v>5054</v>
      </c>
      <c r="CF108" s="10" t="s">
        <v>324</v>
      </c>
    </row>
    <row r="109" spans="83:84" ht="12" customHeight="1">
      <c r="CE109" s="10" t="s">
        <v>5055</v>
      </c>
      <c r="CF109" s="10" t="s">
        <v>326</v>
      </c>
    </row>
    <row r="110" spans="83:84" ht="12" customHeight="1">
      <c r="CE110" s="10" t="s">
        <v>5056</v>
      </c>
      <c r="CF110" s="10" t="s">
        <v>328</v>
      </c>
    </row>
    <row r="111" spans="83:84" ht="12" customHeight="1">
      <c r="CE111" s="10" t="s">
        <v>5057</v>
      </c>
      <c r="CF111" s="10" t="s">
        <v>330</v>
      </c>
    </row>
    <row r="112" spans="83:84" ht="12" customHeight="1">
      <c r="CE112" s="10" t="s">
        <v>5058</v>
      </c>
      <c r="CF112" s="10" t="s">
        <v>332</v>
      </c>
    </row>
    <row r="113" spans="83:84" ht="12" customHeight="1">
      <c r="CE113" s="10" t="s">
        <v>5059</v>
      </c>
      <c r="CF113" s="10" t="s">
        <v>334</v>
      </c>
    </row>
    <row r="114" spans="83:84" ht="12" customHeight="1">
      <c r="CE114" s="10" t="s">
        <v>5060</v>
      </c>
      <c r="CF114" s="10" t="s">
        <v>336</v>
      </c>
    </row>
    <row r="115" spans="83:84" ht="12" customHeight="1">
      <c r="CE115" s="10" t="s">
        <v>5061</v>
      </c>
      <c r="CF115" s="10" t="s">
        <v>338</v>
      </c>
    </row>
    <row r="116" spans="83:84" ht="12" customHeight="1">
      <c r="CE116" s="10" t="s">
        <v>5062</v>
      </c>
      <c r="CF116" s="10" t="s">
        <v>340</v>
      </c>
    </row>
    <row r="117" spans="83:84" ht="12" customHeight="1">
      <c r="CE117" s="10" t="s">
        <v>5063</v>
      </c>
      <c r="CF117" s="10" t="s">
        <v>342</v>
      </c>
    </row>
    <row r="118" spans="83:84" ht="12" customHeight="1">
      <c r="CE118" s="10" t="s">
        <v>5064</v>
      </c>
      <c r="CF118" s="10" t="s">
        <v>344</v>
      </c>
    </row>
    <row r="119" spans="83:84" ht="12" customHeight="1">
      <c r="CE119" s="10" t="s">
        <v>5065</v>
      </c>
      <c r="CF119" s="10" t="s">
        <v>346</v>
      </c>
    </row>
    <row r="120" spans="83:84" ht="12" customHeight="1">
      <c r="CE120" s="10" t="s">
        <v>5066</v>
      </c>
      <c r="CF120" s="10" t="s">
        <v>348</v>
      </c>
    </row>
    <row r="121" spans="83:84" ht="12" customHeight="1">
      <c r="CE121" s="10" t="s">
        <v>5067</v>
      </c>
      <c r="CF121" s="10" t="s">
        <v>350</v>
      </c>
    </row>
    <row r="122" spans="83:84" ht="12" customHeight="1">
      <c r="CE122" s="10" t="s">
        <v>5068</v>
      </c>
      <c r="CF122" s="10" t="s">
        <v>352</v>
      </c>
    </row>
    <row r="123" spans="83:84" ht="12" customHeight="1">
      <c r="CE123" s="10" t="s">
        <v>5069</v>
      </c>
      <c r="CF123" s="10" t="s">
        <v>354</v>
      </c>
    </row>
    <row r="124" spans="83:84" ht="12" customHeight="1">
      <c r="CE124" s="10" t="s">
        <v>5070</v>
      </c>
      <c r="CF124" s="10" t="s">
        <v>356</v>
      </c>
    </row>
    <row r="125" spans="83:84" ht="12" customHeight="1">
      <c r="CE125" s="10" t="s">
        <v>5071</v>
      </c>
      <c r="CF125" s="10" t="s">
        <v>358</v>
      </c>
    </row>
    <row r="126" spans="83:84" ht="12" customHeight="1">
      <c r="CE126" s="10" t="s">
        <v>5072</v>
      </c>
      <c r="CF126" s="10" t="s">
        <v>360</v>
      </c>
    </row>
    <row r="127" spans="83:84" ht="12" customHeight="1">
      <c r="CE127" s="10" t="s">
        <v>5073</v>
      </c>
      <c r="CF127" s="10" t="s">
        <v>362</v>
      </c>
    </row>
    <row r="128" spans="83:84" ht="12" customHeight="1">
      <c r="CE128" s="10" t="s">
        <v>5074</v>
      </c>
      <c r="CF128" s="10" t="s">
        <v>364</v>
      </c>
    </row>
    <row r="129" spans="83:84" ht="12" customHeight="1">
      <c r="CE129" s="10" t="s">
        <v>5075</v>
      </c>
      <c r="CF129" s="10" t="s">
        <v>366</v>
      </c>
    </row>
    <row r="130" spans="83:84" ht="12" customHeight="1">
      <c r="CE130" s="10" t="s">
        <v>5076</v>
      </c>
      <c r="CF130" s="10" t="s">
        <v>368</v>
      </c>
    </row>
    <row r="131" spans="83:84" ht="12" customHeight="1">
      <c r="CE131" s="10" t="s">
        <v>5077</v>
      </c>
      <c r="CF131" s="10" t="s">
        <v>370</v>
      </c>
    </row>
    <row r="132" spans="83:84" ht="12" customHeight="1">
      <c r="CE132" s="10" t="s">
        <v>5078</v>
      </c>
      <c r="CF132" s="10" t="s">
        <v>372</v>
      </c>
    </row>
    <row r="133" spans="83:84" ht="12" customHeight="1">
      <c r="CE133" s="10" t="s">
        <v>5079</v>
      </c>
      <c r="CF133" s="10" t="s">
        <v>374</v>
      </c>
    </row>
    <row r="134" spans="83:84" ht="12" customHeight="1">
      <c r="CE134" s="10" t="s">
        <v>5080</v>
      </c>
      <c r="CF134" s="10" t="s">
        <v>376</v>
      </c>
    </row>
    <row r="135" spans="83:84" ht="12" customHeight="1">
      <c r="CE135" s="10" t="s">
        <v>5081</v>
      </c>
      <c r="CF135" s="10" t="s">
        <v>378</v>
      </c>
    </row>
    <row r="136" spans="83:84" ht="12" customHeight="1">
      <c r="CE136" s="10" t="s">
        <v>5082</v>
      </c>
      <c r="CF136" s="10" t="s">
        <v>380</v>
      </c>
    </row>
    <row r="137" spans="83:84" ht="12" customHeight="1">
      <c r="CE137" s="10" t="s">
        <v>5083</v>
      </c>
      <c r="CF137" s="10" t="s">
        <v>382</v>
      </c>
    </row>
    <row r="138" spans="83:84" ht="12" customHeight="1">
      <c r="CE138" s="10" t="s">
        <v>5084</v>
      </c>
      <c r="CF138" s="10" t="s">
        <v>384</v>
      </c>
    </row>
    <row r="139" spans="83:84" ht="12" customHeight="1">
      <c r="CE139" s="10" t="s">
        <v>5085</v>
      </c>
      <c r="CF139" s="10" t="s">
        <v>386</v>
      </c>
    </row>
    <row r="140" spans="83:84" ht="12" customHeight="1">
      <c r="CE140" s="10" t="s">
        <v>5086</v>
      </c>
      <c r="CF140" s="10" t="s">
        <v>388</v>
      </c>
    </row>
    <row r="141" spans="83:84" ht="12" customHeight="1">
      <c r="CE141" s="10" t="s">
        <v>5087</v>
      </c>
      <c r="CF141" s="10" t="s">
        <v>390</v>
      </c>
    </row>
    <row r="142" spans="83:84" ht="12" customHeight="1">
      <c r="CE142" s="10" t="s">
        <v>5088</v>
      </c>
      <c r="CF142" s="10" t="s">
        <v>392</v>
      </c>
    </row>
    <row r="143" spans="83:84" ht="12" customHeight="1">
      <c r="CE143" s="10" t="s">
        <v>5089</v>
      </c>
      <c r="CF143" s="10" t="s">
        <v>394</v>
      </c>
    </row>
    <row r="144" spans="83:84" ht="12" customHeight="1">
      <c r="CE144" s="10" t="s">
        <v>5090</v>
      </c>
      <c r="CF144" s="10" t="s">
        <v>396</v>
      </c>
    </row>
    <row r="145" spans="83:84" ht="12" customHeight="1">
      <c r="CE145" s="10" t="s">
        <v>5091</v>
      </c>
      <c r="CF145" s="10" t="s">
        <v>398</v>
      </c>
    </row>
    <row r="146" spans="83:84" ht="12" customHeight="1">
      <c r="CE146" s="10" t="s">
        <v>5092</v>
      </c>
      <c r="CF146" s="10" t="s">
        <v>400</v>
      </c>
    </row>
    <row r="147" spans="83:84" ht="12" customHeight="1">
      <c r="CE147" s="10" t="s">
        <v>5093</v>
      </c>
      <c r="CF147" s="10" t="s">
        <v>402</v>
      </c>
    </row>
    <row r="148" spans="83:84" ht="12" customHeight="1">
      <c r="CE148" s="10" t="s">
        <v>5094</v>
      </c>
      <c r="CF148" s="10" t="s">
        <v>404</v>
      </c>
    </row>
    <row r="149" spans="83:84" ht="12" customHeight="1">
      <c r="CE149" s="10" t="s">
        <v>5095</v>
      </c>
      <c r="CF149" s="10" t="s">
        <v>406</v>
      </c>
    </row>
    <row r="150" spans="83:84" ht="12" customHeight="1">
      <c r="CE150" s="10" t="s">
        <v>5096</v>
      </c>
      <c r="CF150" s="10" t="s">
        <v>408</v>
      </c>
    </row>
    <row r="151" spans="83:84" ht="12" customHeight="1">
      <c r="CE151" s="10" t="s">
        <v>5097</v>
      </c>
      <c r="CF151" s="10" t="s">
        <v>410</v>
      </c>
    </row>
    <row r="152" spans="83:84" ht="12" customHeight="1">
      <c r="CE152" s="10" t="s">
        <v>5098</v>
      </c>
      <c r="CF152" s="10" t="s">
        <v>412</v>
      </c>
    </row>
    <row r="153" spans="83:84" ht="12" customHeight="1">
      <c r="CE153" s="10" t="s">
        <v>5099</v>
      </c>
      <c r="CF153" s="10" t="s">
        <v>414</v>
      </c>
    </row>
    <row r="154" spans="83:84" ht="12" customHeight="1">
      <c r="CE154" s="10" t="s">
        <v>5100</v>
      </c>
      <c r="CF154" s="10" t="s">
        <v>416</v>
      </c>
    </row>
    <row r="155" spans="83:84" ht="12" customHeight="1">
      <c r="CE155" s="10" t="s">
        <v>5101</v>
      </c>
      <c r="CF155" s="10" t="s">
        <v>418</v>
      </c>
    </row>
    <row r="156" spans="83:84" ht="12" customHeight="1">
      <c r="CE156" s="10" t="s">
        <v>5102</v>
      </c>
      <c r="CF156" s="10" t="s">
        <v>420</v>
      </c>
    </row>
    <row r="157" spans="83:84" ht="12" customHeight="1">
      <c r="CE157" s="10" t="s">
        <v>5103</v>
      </c>
      <c r="CF157" s="10" t="s">
        <v>422</v>
      </c>
    </row>
    <row r="158" spans="83:84" ht="12" customHeight="1">
      <c r="CE158" s="10" t="s">
        <v>5104</v>
      </c>
      <c r="CF158" s="10" t="s">
        <v>424</v>
      </c>
    </row>
    <row r="159" spans="83:84" ht="12" customHeight="1">
      <c r="CE159" s="10" t="s">
        <v>5105</v>
      </c>
      <c r="CF159" s="10" t="s">
        <v>426</v>
      </c>
    </row>
    <row r="160" spans="83:84" ht="12" customHeight="1">
      <c r="CE160" s="10" t="s">
        <v>5106</v>
      </c>
      <c r="CF160" s="10" t="s">
        <v>428</v>
      </c>
    </row>
    <row r="161" spans="83:84" ht="12" customHeight="1">
      <c r="CE161" s="10" t="s">
        <v>5107</v>
      </c>
      <c r="CF161" s="10" t="s">
        <v>430</v>
      </c>
    </row>
    <row r="162" spans="83:84" ht="12" customHeight="1">
      <c r="CE162" s="10" t="s">
        <v>5108</v>
      </c>
      <c r="CF162" s="10" t="s">
        <v>432</v>
      </c>
    </row>
    <row r="163" spans="83:84" ht="12" customHeight="1">
      <c r="CE163" s="10" t="s">
        <v>5109</v>
      </c>
      <c r="CF163" s="10" t="s">
        <v>434</v>
      </c>
    </row>
    <row r="164" spans="83:84" ht="12" customHeight="1">
      <c r="CE164" s="10" t="s">
        <v>5110</v>
      </c>
      <c r="CF164" s="10" t="s">
        <v>436</v>
      </c>
    </row>
    <row r="165" spans="83:84" ht="12" customHeight="1">
      <c r="CE165" s="10" t="s">
        <v>5111</v>
      </c>
      <c r="CF165" s="10" t="s">
        <v>438</v>
      </c>
    </row>
    <row r="166" spans="83:84" ht="12" customHeight="1">
      <c r="CE166" s="10" t="s">
        <v>5112</v>
      </c>
      <c r="CF166" s="10" t="s">
        <v>440</v>
      </c>
    </row>
    <row r="167" spans="83:84" ht="12" customHeight="1">
      <c r="CE167" s="10" t="s">
        <v>5113</v>
      </c>
      <c r="CF167" s="10" t="s">
        <v>442</v>
      </c>
    </row>
    <row r="168" spans="83:84" ht="12" customHeight="1">
      <c r="CE168" s="10" t="s">
        <v>5114</v>
      </c>
      <c r="CF168" s="10" t="s">
        <v>444</v>
      </c>
    </row>
    <row r="169" spans="83:84" ht="12" customHeight="1">
      <c r="CE169" s="10" t="s">
        <v>5115</v>
      </c>
      <c r="CF169" s="10" t="s">
        <v>446</v>
      </c>
    </row>
    <row r="170" spans="83:84" ht="12" customHeight="1">
      <c r="CE170" s="10" t="s">
        <v>5116</v>
      </c>
      <c r="CF170" s="10" t="s">
        <v>448</v>
      </c>
    </row>
    <row r="171" spans="83:84" ht="12" customHeight="1">
      <c r="CE171" s="10" t="s">
        <v>5117</v>
      </c>
      <c r="CF171" s="10" t="s">
        <v>450</v>
      </c>
    </row>
    <row r="172" spans="83:84" ht="12" customHeight="1">
      <c r="CE172" s="10" t="s">
        <v>5118</v>
      </c>
      <c r="CF172" s="10" t="s">
        <v>452</v>
      </c>
    </row>
    <row r="173" spans="83:84" ht="12" customHeight="1">
      <c r="CE173" s="10" t="s">
        <v>5119</v>
      </c>
      <c r="CF173" s="10" t="s">
        <v>454</v>
      </c>
    </row>
    <row r="174" spans="83:84" ht="12" customHeight="1">
      <c r="CE174" s="10" t="s">
        <v>5120</v>
      </c>
      <c r="CF174" s="10" t="s">
        <v>456</v>
      </c>
    </row>
    <row r="175" spans="83:84" ht="12" customHeight="1">
      <c r="CE175" s="10" t="s">
        <v>5121</v>
      </c>
      <c r="CF175" s="10" t="s">
        <v>458</v>
      </c>
    </row>
    <row r="176" spans="83:84" ht="12" customHeight="1">
      <c r="CE176" s="10" t="s">
        <v>5122</v>
      </c>
      <c r="CF176" s="10" t="s">
        <v>460</v>
      </c>
    </row>
    <row r="177" spans="83:84" ht="12" customHeight="1">
      <c r="CE177" s="10" t="s">
        <v>5123</v>
      </c>
      <c r="CF177" s="10" t="s">
        <v>462</v>
      </c>
    </row>
    <row r="178" spans="83:84" ht="12" customHeight="1">
      <c r="CE178" s="10" t="s">
        <v>5124</v>
      </c>
      <c r="CF178" s="10" t="s">
        <v>464</v>
      </c>
    </row>
    <row r="179" spans="83:84" ht="12" customHeight="1">
      <c r="CE179" s="10" t="s">
        <v>5125</v>
      </c>
      <c r="CF179" s="10" t="s">
        <v>466</v>
      </c>
    </row>
    <row r="180" spans="83:84" ht="12" customHeight="1">
      <c r="CE180" s="10" t="s">
        <v>5126</v>
      </c>
      <c r="CF180" s="10" t="s">
        <v>468</v>
      </c>
    </row>
    <row r="181" spans="83:84" ht="12" customHeight="1">
      <c r="CE181" s="10" t="s">
        <v>5127</v>
      </c>
      <c r="CF181" s="10" t="s">
        <v>470</v>
      </c>
    </row>
    <row r="182" spans="83:84" ht="12" customHeight="1">
      <c r="CE182" s="10" t="s">
        <v>5128</v>
      </c>
      <c r="CF182" s="10" t="s">
        <v>472</v>
      </c>
    </row>
    <row r="183" spans="83:84" ht="12" customHeight="1">
      <c r="CE183" s="10" t="s">
        <v>5129</v>
      </c>
      <c r="CF183" s="10" t="s">
        <v>474</v>
      </c>
    </row>
    <row r="184" spans="83:84" ht="12" customHeight="1">
      <c r="CE184" s="10" t="s">
        <v>5130</v>
      </c>
      <c r="CF184" s="10" t="s">
        <v>476</v>
      </c>
    </row>
    <row r="185" spans="83:84" ht="12" customHeight="1">
      <c r="CE185" s="10" t="s">
        <v>5131</v>
      </c>
      <c r="CF185" s="10" t="s">
        <v>478</v>
      </c>
    </row>
    <row r="186" spans="83:84" ht="12" customHeight="1">
      <c r="CE186" s="10" t="s">
        <v>5132</v>
      </c>
      <c r="CF186" s="10" t="s">
        <v>480</v>
      </c>
    </row>
    <row r="187" spans="83:84" ht="12" customHeight="1">
      <c r="CE187" s="10" t="s">
        <v>5133</v>
      </c>
      <c r="CF187" s="10" t="s">
        <v>482</v>
      </c>
    </row>
    <row r="188" spans="83:84" ht="12" customHeight="1">
      <c r="CE188" s="10" t="s">
        <v>5134</v>
      </c>
      <c r="CF188" s="10" t="s">
        <v>484</v>
      </c>
    </row>
    <row r="189" spans="83:84" ht="12" customHeight="1">
      <c r="CE189" s="10" t="s">
        <v>5135</v>
      </c>
      <c r="CF189" s="10" t="s">
        <v>3634</v>
      </c>
    </row>
    <row r="190" spans="83:84" ht="12" customHeight="1">
      <c r="CE190" s="10" t="s">
        <v>5021</v>
      </c>
      <c r="CF190" s="10" t="s">
        <v>3635</v>
      </c>
    </row>
    <row r="191" spans="83:84" ht="12" customHeight="1">
      <c r="CE191" s="10" t="s">
        <v>5136</v>
      </c>
      <c r="CF191" s="10" t="s">
        <v>3636</v>
      </c>
    </row>
    <row r="192" spans="83:84" ht="12" customHeight="1">
      <c r="CE192" s="10" t="s">
        <v>5137</v>
      </c>
      <c r="CF192" s="10" t="s">
        <v>3637</v>
      </c>
    </row>
    <row r="193" spans="83:84" ht="12" customHeight="1">
      <c r="CE193" s="10" t="s">
        <v>5138</v>
      </c>
      <c r="CF193" s="10" t="s">
        <v>3638</v>
      </c>
    </row>
    <row r="194" spans="83:84" ht="12" customHeight="1">
      <c r="CE194" s="10" t="s">
        <v>5139</v>
      </c>
      <c r="CF194" s="10" t="s">
        <v>3639</v>
      </c>
    </row>
    <row r="195" spans="83:84" ht="12" customHeight="1">
      <c r="CE195" s="10" t="s">
        <v>3626</v>
      </c>
      <c r="CF195" s="10" t="s">
        <v>485</v>
      </c>
    </row>
    <row r="196" spans="83:84" ht="12" customHeight="1">
      <c r="CE196" s="10" t="s">
        <v>5140</v>
      </c>
      <c r="CF196" s="10" t="s">
        <v>487</v>
      </c>
    </row>
    <row r="197" spans="83:84" ht="12" customHeight="1">
      <c r="CE197" s="10" t="s">
        <v>5141</v>
      </c>
      <c r="CF197" s="10" t="s">
        <v>489</v>
      </c>
    </row>
    <row r="198" spans="83:84" ht="12" customHeight="1">
      <c r="CE198" s="10" t="s">
        <v>5142</v>
      </c>
      <c r="CF198" s="10" t="s">
        <v>491</v>
      </c>
    </row>
    <row r="199" spans="83:84" ht="12" customHeight="1">
      <c r="CE199" s="10" t="s">
        <v>5143</v>
      </c>
      <c r="CF199" s="10" t="s">
        <v>493</v>
      </c>
    </row>
    <row r="200" spans="83:84" ht="12" customHeight="1">
      <c r="CE200" s="10" t="s">
        <v>5144</v>
      </c>
      <c r="CF200" s="10" t="s">
        <v>495</v>
      </c>
    </row>
    <row r="201" spans="83:84" ht="12" customHeight="1">
      <c r="CE201" s="10" t="s">
        <v>5145</v>
      </c>
      <c r="CF201" s="10" t="s">
        <v>497</v>
      </c>
    </row>
    <row r="202" spans="83:84" ht="12" customHeight="1">
      <c r="CE202" s="10" t="s">
        <v>5146</v>
      </c>
      <c r="CF202" s="10" t="s">
        <v>499</v>
      </c>
    </row>
    <row r="203" spans="83:84" ht="12" customHeight="1">
      <c r="CE203" s="10" t="s">
        <v>5147</v>
      </c>
      <c r="CF203" s="10" t="s">
        <v>501</v>
      </c>
    </row>
    <row r="204" spans="83:84" ht="12" customHeight="1">
      <c r="CE204" s="10" t="s">
        <v>5148</v>
      </c>
      <c r="CF204" s="10" t="s">
        <v>503</v>
      </c>
    </row>
    <row r="205" spans="83:84" ht="12" customHeight="1">
      <c r="CE205" s="10" t="s">
        <v>5149</v>
      </c>
      <c r="CF205" s="10" t="s">
        <v>505</v>
      </c>
    </row>
    <row r="206" spans="83:84" ht="12" customHeight="1">
      <c r="CE206" s="10" t="s">
        <v>5150</v>
      </c>
      <c r="CF206" s="10" t="s">
        <v>507</v>
      </c>
    </row>
    <row r="207" spans="83:84" ht="12" customHeight="1">
      <c r="CE207" s="10" t="s">
        <v>5151</v>
      </c>
      <c r="CF207" s="10" t="s">
        <v>509</v>
      </c>
    </row>
    <row r="208" spans="83:84" ht="12" customHeight="1">
      <c r="CE208" s="10" t="s">
        <v>5152</v>
      </c>
      <c r="CF208" s="10" t="s">
        <v>511</v>
      </c>
    </row>
    <row r="209" spans="83:84" ht="12" customHeight="1">
      <c r="CE209" s="10" t="s">
        <v>5153</v>
      </c>
      <c r="CF209" s="10" t="s">
        <v>513</v>
      </c>
    </row>
    <row r="210" spans="83:84" ht="12" customHeight="1">
      <c r="CE210" s="10" t="s">
        <v>5154</v>
      </c>
      <c r="CF210" s="10" t="s">
        <v>515</v>
      </c>
    </row>
    <row r="211" spans="83:84" ht="12" customHeight="1">
      <c r="CE211" s="10" t="s">
        <v>5155</v>
      </c>
      <c r="CF211" s="10" t="s">
        <v>517</v>
      </c>
    </row>
    <row r="212" spans="83:84" ht="12" customHeight="1">
      <c r="CE212" s="10" t="s">
        <v>5156</v>
      </c>
      <c r="CF212" s="10" t="s">
        <v>519</v>
      </c>
    </row>
    <row r="213" spans="83:84" ht="12" customHeight="1">
      <c r="CE213" s="10" t="s">
        <v>5157</v>
      </c>
      <c r="CF213" s="10" t="s">
        <v>521</v>
      </c>
    </row>
    <row r="214" spans="83:84" ht="12" customHeight="1">
      <c r="CE214" s="10" t="s">
        <v>5158</v>
      </c>
      <c r="CF214" s="10" t="s">
        <v>523</v>
      </c>
    </row>
    <row r="215" spans="83:84" ht="12" customHeight="1">
      <c r="CE215" s="10" t="s">
        <v>5159</v>
      </c>
      <c r="CF215" s="10" t="s">
        <v>525</v>
      </c>
    </row>
    <row r="216" spans="83:84" ht="12" customHeight="1">
      <c r="CE216" s="10" t="s">
        <v>5160</v>
      </c>
      <c r="CF216" s="10" t="s">
        <v>527</v>
      </c>
    </row>
    <row r="217" spans="83:84" ht="12" customHeight="1">
      <c r="CE217" s="10" t="s">
        <v>5161</v>
      </c>
      <c r="CF217" s="10" t="s">
        <v>529</v>
      </c>
    </row>
    <row r="218" spans="83:84" ht="12" customHeight="1">
      <c r="CE218" s="10" t="s">
        <v>5162</v>
      </c>
      <c r="CF218" s="10" t="s">
        <v>531</v>
      </c>
    </row>
    <row r="219" spans="83:84" ht="12" customHeight="1">
      <c r="CE219" s="10" t="s">
        <v>5163</v>
      </c>
      <c r="CF219" s="10" t="s">
        <v>533</v>
      </c>
    </row>
    <row r="220" spans="83:84" ht="12" customHeight="1">
      <c r="CE220" s="10" t="s">
        <v>5164</v>
      </c>
      <c r="CF220" s="10" t="s">
        <v>535</v>
      </c>
    </row>
    <row r="221" spans="83:84" ht="12" customHeight="1">
      <c r="CE221" s="10" t="s">
        <v>5165</v>
      </c>
      <c r="CF221" s="10" t="s">
        <v>537</v>
      </c>
    </row>
    <row r="222" spans="83:84" ht="12" customHeight="1">
      <c r="CE222" s="10" t="s">
        <v>5166</v>
      </c>
      <c r="CF222" s="10" t="s">
        <v>539</v>
      </c>
    </row>
    <row r="223" spans="83:84" ht="12" customHeight="1">
      <c r="CE223" s="10" t="s">
        <v>5167</v>
      </c>
      <c r="CF223" s="10" t="s">
        <v>541</v>
      </c>
    </row>
    <row r="224" spans="83:84" ht="12" customHeight="1">
      <c r="CE224" s="10" t="s">
        <v>5168</v>
      </c>
      <c r="CF224" s="10" t="s">
        <v>543</v>
      </c>
    </row>
    <row r="225" spans="83:84" ht="12" customHeight="1">
      <c r="CE225" s="10" t="s">
        <v>5169</v>
      </c>
      <c r="CF225" s="10" t="s">
        <v>545</v>
      </c>
    </row>
    <row r="226" spans="83:84" ht="12" customHeight="1">
      <c r="CE226" s="10" t="s">
        <v>5170</v>
      </c>
      <c r="CF226" s="10" t="s">
        <v>547</v>
      </c>
    </row>
    <row r="227" spans="83:84" ht="12" customHeight="1">
      <c r="CE227" s="10" t="s">
        <v>5171</v>
      </c>
      <c r="CF227" s="10" t="s">
        <v>549</v>
      </c>
    </row>
    <row r="228" spans="83:84" ht="12" customHeight="1">
      <c r="CE228" s="10" t="s">
        <v>5172</v>
      </c>
      <c r="CF228" s="10" t="s">
        <v>551</v>
      </c>
    </row>
    <row r="229" spans="83:84" ht="12" customHeight="1">
      <c r="CE229" s="10" t="s">
        <v>5173</v>
      </c>
      <c r="CF229" s="10" t="s">
        <v>553</v>
      </c>
    </row>
    <row r="230" spans="83:84" ht="12" customHeight="1">
      <c r="CE230" s="10" t="s">
        <v>5174</v>
      </c>
      <c r="CF230" s="10" t="s">
        <v>555</v>
      </c>
    </row>
    <row r="231" spans="83:84" ht="12" customHeight="1">
      <c r="CE231" s="10" t="s">
        <v>5175</v>
      </c>
      <c r="CF231" s="10" t="s">
        <v>557</v>
      </c>
    </row>
    <row r="232" spans="83:84" ht="12" customHeight="1">
      <c r="CE232" s="10" t="s">
        <v>5176</v>
      </c>
      <c r="CF232" s="10" t="s">
        <v>559</v>
      </c>
    </row>
    <row r="233" spans="83:84" ht="12" customHeight="1">
      <c r="CE233" s="10" t="s">
        <v>5177</v>
      </c>
      <c r="CF233" s="10" t="s">
        <v>561</v>
      </c>
    </row>
    <row r="234" spans="83:84" ht="12" customHeight="1">
      <c r="CE234" s="10" t="s">
        <v>5178</v>
      </c>
      <c r="CF234" s="10" t="s">
        <v>563</v>
      </c>
    </row>
    <row r="235" spans="83:84" ht="12" customHeight="1">
      <c r="CE235" s="10" t="s">
        <v>5179</v>
      </c>
      <c r="CF235" s="10" t="s">
        <v>565</v>
      </c>
    </row>
    <row r="236" spans="83:84" ht="12" customHeight="1">
      <c r="CE236" s="10" t="s">
        <v>28</v>
      </c>
      <c r="CF236" s="10" t="s">
        <v>566</v>
      </c>
    </row>
    <row r="237" spans="83:84" ht="12" customHeight="1">
      <c r="CE237" s="10" t="s">
        <v>5180</v>
      </c>
      <c r="CF237" s="10" t="s">
        <v>568</v>
      </c>
    </row>
    <row r="238" spans="83:84" ht="12" customHeight="1">
      <c r="CE238" s="10" t="s">
        <v>5181</v>
      </c>
      <c r="CF238" s="10" t="s">
        <v>570</v>
      </c>
    </row>
    <row r="239" spans="83:84" ht="12" customHeight="1">
      <c r="CE239" s="10" t="s">
        <v>5182</v>
      </c>
      <c r="CF239" s="10" t="s">
        <v>572</v>
      </c>
    </row>
    <row r="240" spans="83:84" ht="12" customHeight="1">
      <c r="CE240" s="10" t="s">
        <v>5183</v>
      </c>
      <c r="CF240" s="10" t="s">
        <v>574</v>
      </c>
    </row>
    <row r="241" spans="83:84" ht="12" customHeight="1">
      <c r="CE241" s="10" t="s">
        <v>5184</v>
      </c>
      <c r="CF241" s="10" t="s">
        <v>576</v>
      </c>
    </row>
    <row r="242" spans="83:84" ht="12" customHeight="1">
      <c r="CE242" s="10" t="s">
        <v>5185</v>
      </c>
      <c r="CF242" s="10" t="s">
        <v>578</v>
      </c>
    </row>
    <row r="243" spans="83:84" ht="12" customHeight="1">
      <c r="CE243" s="10" t="s">
        <v>5186</v>
      </c>
      <c r="CF243" s="10" t="s">
        <v>580</v>
      </c>
    </row>
    <row r="244" spans="83:84" ht="12" customHeight="1">
      <c r="CE244" s="10" t="s">
        <v>5187</v>
      </c>
      <c r="CF244" s="10" t="s">
        <v>582</v>
      </c>
    </row>
    <row r="245" spans="83:84" ht="12" customHeight="1">
      <c r="CE245" s="10" t="s">
        <v>5188</v>
      </c>
      <c r="CF245" s="10" t="s">
        <v>584</v>
      </c>
    </row>
    <row r="246" spans="83:84" ht="12" customHeight="1">
      <c r="CE246" s="10" t="s">
        <v>5189</v>
      </c>
      <c r="CF246" s="10" t="s">
        <v>586</v>
      </c>
    </row>
    <row r="247" spans="83:84" ht="12" customHeight="1">
      <c r="CE247" s="10" t="s">
        <v>5190</v>
      </c>
      <c r="CF247" s="10" t="s">
        <v>588</v>
      </c>
    </row>
    <row r="248" spans="83:84" ht="12" customHeight="1">
      <c r="CE248" s="10" t="s">
        <v>5191</v>
      </c>
      <c r="CF248" s="10" t="s">
        <v>590</v>
      </c>
    </row>
    <row r="249" spans="83:84" ht="12" customHeight="1">
      <c r="CE249" s="10" t="s">
        <v>5192</v>
      </c>
      <c r="CF249" s="10" t="s">
        <v>592</v>
      </c>
    </row>
    <row r="250" spans="83:84" ht="12" customHeight="1">
      <c r="CE250" s="10" t="s">
        <v>5193</v>
      </c>
      <c r="CF250" s="10" t="s">
        <v>593</v>
      </c>
    </row>
    <row r="251" spans="83:84" ht="12" customHeight="1">
      <c r="CE251" s="10" t="s">
        <v>5194</v>
      </c>
      <c r="CF251" s="10" t="s">
        <v>595</v>
      </c>
    </row>
    <row r="252" spans="83:84" ht="12" customHeight="1">
      <c r="CE252" s="10" t="s">
        <v>5195</v>
      </c>
      <c r="CF252" s="10" t="s">
        <v>597</v>
      </c>
    </row>
    <row r="253" spans="83:84" ht="12" customHeight="1">
      <c r="CE253" s="10" t="s">
        <v>5196</v>
      </c>
      <c r="CF253" s="10" t="s">
        <v>599</v>
      </c>
    </row>
    <row r="254" spans="83:84" ht="12" customHeight="1">
      <c r="CE254" s="10" t="s">
        <v>5197</v>
      </c>
      <c r="CF254" s="10" t="s">
        <v>601</v>
      </c>
    </row>
    <row r="255" spans="83:84" ht="12" customHeight="1">
      <c r="CE255" s="10" t="s">
        <v>5198</v>
      </c>
      <c r="CF255" s="10" t="s">
        <v>603</v>
      </c>
    </row>
    <row r="256" spans="83:84" ht="12" customHeight="1">
      <c r="CE256" s="10" t="s">
        <v>5199</v>
      </c>
      <c r="CF256" s="10" t="s">
        <v>605</v>
      </c>
    </row>
    <row r="257" spans="83:84" ht="12" customHeight="1">
      <c r="CE257" s="10" t="s">
        <v>5200</v>
      </c>
      <c r="CF257" s="10" t="s">
        <v>607</v>
      </c>
    </row>
    <row r="258" spans="83:84" ht="12" customHeight="1">
      <c r="CE258" s="10" t="s">
        <v>5201</v>
      </c>
      <c r="CF258" s="10" t="s">
        <v>609</v>
      </c>
    </row>
    <row r="259" spans="83:84" ht="12" customHeight="1">
      <c r="CE259" s="10" t="s">
        <v>5202</v>
      </c>
      <c r="CF259" s="10" t="s">
        <v>611</v>
      </c>
    </row>
    <row r="260" spans="83:84" ht="12" customHeight="1">
      <c r="CE260" s="10" t="s">
        <v>5203</v>
      </c>
      <c r="CF260" s="10" t="s">
        <v>613</v>
      </c>
    </row>
    <row r="261" spans="83:84" ht="12" customHeight="1">
      <c r="CE261" s="10" t="s">
        <v>5204</v>
      </c>
      <c r="CF261" s="10" t="s">
        <v>615</v>
      </c>
    </row>
    <row r="262" spans="83:84" ht="12" customHeight="1">
      <c r="CE262" s="10" t="s">
        <v>5205</v>
      </c>
      <c r="CF262" s="10" t="s">
        <v>617</v>
      </c>
    </row>
    <row r="263" spans="83:84" ht="12" customHeight="1">
      <c r="CE263" s="10" t="s">
        <v>5206</v>
      </c>
      <c r="CF263" s="10" t="s">
        <v>619</v>
      </c>
    </row>
    <row r="264" spans="83:84" ht="12" customHeight="1">
      <c r="CE264" s="10" t="s">
        <v>5207</v>
      </c>
      <c r="CF264" s="10" t="s">
        <v>621</v>
      </c>
    </row>
    <row r="265" spans="83:84" ht="12" customHeight="1">
      <c r="CE265" s="10" t="s">
        <v>5208</v>
      </c>
      <c r="CF265" s="10" t="s">
        <v>623</v>
      </c>
    </row>
    <row r="266" spans="83:84" ht="12" customHeight="1">
      <c r="CE266" s="10" t="s">
        <v>5209</v>
      </c>
      <c r="CF266" s="10" t="s">
        <v>625</v>
      </c>
    </row>
    <row r="267" spans="83:84" ht="12" customHeight="1">
      <c r="CE267" s="10" t="s">
        <v>5210</v>
      </c>
      <c r="CF267" s="10" t="s">
        <v>627</v>
      </c>
    </row>
    <row r="268" spans="83:84" ht="12" customHeight="1">
      <c r="CE268" s="10" t="s">
        <v>5211</v>
      </c>
      <c r="CF268" s="10" t="s">
        <v>629</v>
      </c>
    </row>
    <row r="269" spans="83:84" ht="12" customHeight="1">
      <c r="CE269" s="10" t="s">
        <v>5212</v>
      </c>
      <c r="CF269" s="10" t="s">
        <v>631</v>
      </c>
    </row>
    <row r="270" spans="83:84" ht="12" customHeight="1">
      <c r="CE270" s="10" t="s">
        <v>35</v>
      </c>
      <c r="CF270" s="10" t="s">
        <v>632</v>
      </c>
    </row>
    <row r="271" spans="83:84" ht="12" customHeight="1">
      <c r="CE271" s="10" t="s">
        <v>5213</v>
      </c>
      <c r="CF271" s="10" t="s">
        <v>634</v>
      </c>
    </row>
    <row r="272" spans="83:84" ht="12" customHeight="1">
      <c r="CE272" s="10" t="s">
        <v>5214</v>
      </c>
      <c r="CF272" s="10" t="s">
        <v>636</v>
      </c>
    </row>
    <row r="273" spans="83:84" ht="12" customHeight="1">
      <c r="CE273" s="10" t="s">
        <v>5215</v>
      </c>
      <c r="CF273" s="10" t="s">
        <v>638</v>
      </c>
    </row>
    <row r="274" spans="83:84" ht="12" customHeight="1">
      <c r="CE274" s="10" t="s">
        <v>5216</v>
      </c>
      <c r="CF274" s="10" t="s">
        <v>640</v>
      </c>
    </row>
    <row r="275" spans="83:84" ht="12" customHeight="1">
      <c r="CE275" s="10" t="s">
        <v>5217</v>
      </c>
      <c r="CF275" s="10" t="s">
        <v>642</v>
      </c>
    </row>
    <row r="276" spans="83:84" ht="12" customHeight="1">
      <c r="CE276" s="10" t="s">
        <v>5218</v>
      </c>
      <c r="CF276" s="10" t="s">
        <v>644</v>
      </c>
    </row>
    <row r="277" spans="83:84" ht="12" customHeight="1">
      <c r="CE277" s="10" t="s">
        <v>5219</v>
      </c>
      <c r="CF277" s="10" t="s">
        <v>646</v>
      </c>
    </row>
    <row r="278" spans="83:84" ht="12" customHeight="1">
      <c r="CE278" s="10" t="s">
        <v>5220</v>
      </c>
      <c r="CF278" s="10" t="s">
        <v>648</v>
      </c>
    </row>
    <row r="279" spans="83:84" ht="12" customHeight="1">
      <c r="CE279" s="10" t="s">
        <v>5221</v>
      </c>
      <c r="CF279" s="10" t="s">
        <v>650</v>
      </c>
    </row>
    <row r="280" spans="83:84" ht="12" customHeight="1">
      <c r="CE280" s="10" t="s">
        <v>5222</v>
      </c>
      <c r="CF280" s="10" t="s">
        <v>652</v>
      </c>
    </row>
    <row r="281" spans="83:84" ht="12" customHeight="1">
      <c r="CE281" s="10" t="s">
        <v>5223</v>
      </c>
      <c r="CF281" s="10" t="s">
        <v>654</v>
      </c>
    </row>
    <row r="282" spans="83:84" ht="12" customHeight="1">
      <c r="CE282" s="10" t="s">
        <v>5224</v>
      </c>
      <c r="CF282" s="10" t="s">
        <v>656</v>
      </c>
    </row>
    <row r="283" spans="83:84" ht="12" customHeight="1">
      <c r="CE283" s="10" t="s">
        <v>5225</v>
      </c>
      <c r="CF283" s="10" t="s">
        <v>658</v>
      </c>
    </row>
    <row r="284" spans="83:84" ht="12" customHeight="1">
      <c r="CE284" s="10" t="s">
        <v>5226</v>
      </c>
      <c r="CF284" s="10" t="s">
        <v>659</v>
      </c>
    </row>
    <row r="285" spans="83:84" ht="12" customHeight="1">
      <c r="CE285" s="10" t="s">
        <v>5227</v>
      </c>
      <c r="CF285" s="10" t="s">
        <v>661</v>
      </c>
    </row>
    <row r="286" spans="83:84" ht="12" customHeight="1">
      <c r="CE286" s="10" t="s">
        <v>5228</v>
      </c>
      <c r="CF286" s="10" t="s">
        <v>663</v>
      </c>
    </row>
    <row r="287" spans="83:84" ht="12" customHeight="1">
      <c r="CE287" s="10" t="s">
        <v>5229</v>
      </c>
      <c r="CF287" s="10" t="s">
        <v>665</v>
      </c>
    </row>
    <row r="288" spans="83:84" ht="12" customHeight="1">
      <c r="CE288" s="10" t="s">
        <v>5230</v>
      </c>
      <c r="CF288" s="10" t="s">
        <v>667</v>
      </c>
    </row>
    <row r="289" spans="83:84" ht="12" customHeight="1">
      <c r="CE289" s="10" t="s">
        <v>5231</v>
      </c>
      <c r="CF289" s="10" t="s">
        <v>669</v>
      </c>
    </row>
    <row r="290" spans="83:84" ht="12" customHeight="1">
      <c r="CE290" s="10" t="s">
        <v>5232</v>
      </c>
      <c r="CF290" s="10" t="s">
        <v>671</v>
      </c>
    </row>
    <row r="291" spans="83:84" ht="12" customHeight="1">
      <c r="CE291" s="10" t="s">
        <v>5233</v>
      </c>
      <c r="CF291" s="10" t="s">
        <v>673</v>
      </c>
    </row>
    <row r="292" spans="83:84" ht="12" customHeight="1">
      <c r="CE292" s="10" t="s">
        <v>5234</v>
      </c>
      <c r="CF292" s="10" t="s">
        <v>675</v>
      </c>
    </row>
    <row r="293" spans="83:84" ht="12" customHeight="1">
      <c r="CE293" s="10" t="s">
        <v>5235</v>
      </c>
      <c r="CF293" s="10" t="s">
        <v>677</v>
      </c>
    </row>
    <row r="294" spans="83:84" ht="12" customHeight="1">
      <c r="CE294" s="10" t="s">
        <v>5236</v>
      </c>
      <c r="CF294" s="10" t="s">
        <v>679</v>
      </c>
    </row>
    <row r="295" spans="83:84" ht="12" customHeight="1">
      <c r="CE295" s="10" t="s">
        <v>5237</v>
      </c>
      <c r="CF295" s="10" t="s">
        <v>681</v>
      </c>
    </row>
    <row r="296" spans="83:84" ht="12" customHeight="1">
      <c r="CE296" s="10" t="s">
        <v>5238</v>
      </c>
      <c r="CF296" s="10" t="s">
        <v>683</v>
      </c>
    </row>
    <row r="297" spans="83:84" ht="12" customHeight="1">
      <c r="CE297" s="10" t="s">
        <v>5239</v>
      </c>
      <c r="CF297" s="10" t="s">
        <v>685</v>
      </c>
    </row>
    <row r="298" spans="83:84" ht="12" customHeight="1">
      <c r="CE298" s="10" t="s">
        <v>5240</v>
      </c>
      <c r="CF298" s="10" t="s">
        <v>687</v>
      </c>
    </row>
    <row r="299" spans="83:84" ht="12" customHeight="1">
      <c r="CE299" s="10" t="s">
        <v>5241</v>
      </c>
      <c r="CF299" s="10" t="s">
        <v>689</v>
      </c>
    </row>
    <row r="300" spans="83:84" ht="12" customHeight="1">
      <c r="CE300" s="10" t="s">
        <v>5242</v>
      </c>
      <c r="CF300" s="10" t="s">
        <v>691</v>
      </c>
    </row>
    <row r="301" spans="83:84" ht="12" customHeight="1">
      <c r="CE301" s="10" t="s">
        <v>5243</v>
      </c>
      <c r="CF301" s="10" t="s">
        <v>693</v>
      </c>
    </row>
    <row r="302" spans="83:84" ht="12" customHeight="1">
      <c r="CE302" s="10" t="s">
        <v>5244</v>
      </c>
      <c r="CF302" s="10" t="s">
        <v>695</v>
      </c>
    </row>
    <row r="303" spans="83:84" ht="12" customHeight="1">
      <c r="CE303" s="10" t="s">
        <v>5245</v>
      </c>
      <c r="CF303" s="10" t="s">
        <v>697</v>
      </c>
    </row>
    <row r="304" spans="83:84" ht="12" customHeight="1">
      <c r="CE304" s="10" t="s">
        <v>5246</v>
      </c>
      <c r="CF304" s="10" t="s">
        <v>699</v>
      </c>
    </row>
    <row r="305" spans="83:84" ht="12" customHeight="1">
      <c r="CE305" s="10" t="s">
        <v>5247</v>
      </c>
      <c r="CF305" s="10" t="s">
        <v>701</v>
      </c>
    </row>
    <row r="306" spans="83:84" ht="12" customHeight="1">
      <c r="CE306" s="10" t="s">
        <v>42</v>
      </c>
      <c r="CF306" s="10" t="s">
        <v>702</v>
      </c>
    </row>
    <row r="307" spans="83:84" ht="12" customHeight="1">
      <c r="CE307" s="10" t="s">
        <v>5248</v>
      </c>
      <c r="CF307" s="10" t="s">
        <v>704</v>
      </c>
    </row>
    <row r="308" spans="83:84" ht="12" customHeight="1">
      <c r="CE308" s="10" t="s">
        <v>5249</v>
      </c>
      <c r="CF308" s="10" t="s">
        <v>706</v>
      </c>
    </row>
    <row r="309" spans="83:84" ht="12" customHeight="1">
      <c r="CE309" s="10" t="s">
        <v>5250</v>
      </c>
      <c r="CF309" s="10" t="s">
        <v>708</v>
      </c>
    </row>
    <row r="310" spans="83:84" ht="12" customHeight="1">
      <c r="CE310" s="10" t="s">
        <v>5251</v>
      </c>
      <c r="CF310" s="10" t="s">
        <v>710</v>
      </c>
    </row>
    <row r="311" spans="83:84" ht="12" customHeight="1">
      <c r="CE311" s="10" t="s">
        <v>5252</v>
      </c>
      <c r="CF311" s="10" t="s">
        <v>712</v>
      </c>
    </row>
    <row r="312" spans="83:84" ht="12" customHeight="1">
      <c r="CE312" s="10" t="s">
        <v>5253</v>
      </c>
      <c r="CF312" s="10" t="s">
        <v>714</v>
      </c>
    </row>
    <row r="313" spans="83:84" ht="12" customHeight="1">
      <c r="CE313" s="10" t="s">
        <v>5254</v>
      </c>
      <c r="CF313" s="10" t="s">
        <v>716</v>
      </c>
    </row>
    <row r="314" spans="83:84" ht="12" customHeight="1">
      <c r="CE314" s="10" t="s">
        <v>5255</v>
      </c>
      <c r="CF314" s="10" t="s">
        <v>718</v>
      </c>
    </row>
    <row r="315" spans="83:84" ht="12" customHeight="1">
      <c r="CE315" s="10" t="s">
        <v>5256</v>
      </c>
      <c r="CF315" s="10" t="s">
        <v>720</v>
      </c>
    </row>
    <row r="316" spans="83:84" ht="12" customHeight="1">
      <c r="CE316" s="10" t="s">
        <v>5257</v>
      </c>
      <c r="CF316" s="10" t="s">
        <v>722</v>
      </c>
    </row>
    <row r="317" spans="83:84" ht="12" customHeight="1">
      <c r="CE317" s="10" t="s">
        <v>5258</v>
      </c>
      <c r="CF317" s="10" t="s">
        <v>724</v>
      </c>
    </row>
    <row r="318" spans="83:84" ht="12" customHeight="1">
      <c r="CE318" s="10" t="s">
        <v>5259</v>
      </c>
      <c r="CF318" s="10" t="s">
        <v>726</v>
      </c>
    </row>
    <row r="319" spans="83:84" ht="12" customHeight="1">
      <c r="CE319" s="10" t="s">
        <v>5260</v>
      </c>
      <c r="CF319" s="10" t="s">
        <v>728</v>
      </c>
    </row>
    <row r="320" spans="83:84" ht="12" customHeight="1">
      <c r="CE320" s="10" t="s">
        <v>5261</v>
      </c>
      <c r="CF320" s="10" t="s">
        <v>730</v>
      </c>
    </row>
    <row r="321" spans="83:84" ht="12" customHeight="1">
      <c r="CE321" s="10" t="s">
        <v>5262</v>
      </c>
      <c r="CF321" s="10" t="s">
        <v>732</v>
      </c>
    </row>
    <row r="322" spans="83:84" ht="12" customHeight="1">
      <c r="CE322" s="10" t="s">
        <v>5263</v>
      </c>
      <c r="CF322" s="10" t="s">
        <v>734</v>
      </c>
    </row>
    <row r="323" spans="83:84" ht="12" customHeight="1">
      <c r="CE323" s="10" t="s">
        <v>5264</v>
      </c>
      <c r="CF323" s="10" t="s">
        <v>736</v>
      </c>
    </row>
    <row r="324" spans="83:84" ht="12" customHeight="1">
      <c r="CE324" s="10" t="s">
        <v>5265</v>
      </c>
      <c r="CF324" s="10" t="s">
        <v>738</v>
      </c>
    </row>
    <row r="325" spans="83:84" ht="12" customHeight="1">
      <c r="CE325" s="10" t="s">
        <v>5266</v>
      </c>
      <c r="CF325" s="10" t="s">
        <v>740</v>
      </c>
    </row>
    <row r="326" spans="83:84" ht="12" customHeight="1">
      <c r="CE326" s="10" t="s">
        <v>5267</v>
      </c>
      <c r="CF326" s="10" t="s">
        <v>742</v>
      </c>
    </row>
    <row r="327" spans="83:84" ht="12" customHeight="1">
      <c r="CE327" s="10" t="s">
        <v>5268</v>
      </c>
      <c r="CF327" s="10" t="s">
        <v>744</v>
      </c>
    </row>
    <row r="328" spans="83:84" ht="12" customHeight="1">
      <c r="CE328" s="10" t="s">
        <v>5269</v>
      </c>
      <c r="CF328" s="10" t="s">
        <v>746</v>
      </c>
    </row>
    <row r="329" spans="83:84" ht="12" customHeight="1">
      <c r="CE329" s="10" t="s">
        <v>5270</v>
      </c>
      <c r="CF329" s="10" t="s">
        <v>748</v>
      </c>
    </row>
    <row r="330" spans="83:84" ht="12" customHeight="1">
      <c r="CE330" s="10" t="s">
        <v>5271</v>
      </c>
      <c r="CF330" s="10" t="s">
        <v>750</v>
      </c>
    </row>
    <row r="331" spans="83:84" ht="12" customHeight="1">
      <c r="CE331" s="10" t="s">
        <v>5272</v>
      </c>
      <c r="CF331" s="10" t="s">
        <v>752</v>
      </c>
    </row>
    <row r="332" spans="83:84" ht="12" customHeight="1">
      <c r="CE332" s="10" t="s">
        <v>49</v>
      </c>
      <c r="CF332" s="10" t="s">
        <v>753</v>
      </c>
    </row>
    <row r="333" spans="83:84" ht="12" customHeight="1">
      <c r="CE333" s="10" t="s">
        <v>5273</v>
      </c>
      <c r="CF333" s="10" t="s">
        <v>755</v>
      </c>
    </row>
    <row r="334" spans="83:84" ht="12" customHeight="1">
      <c r="CE334" s="10" t="s">
        <v>5274</v>
      </c>
      <c r="CF334" s="10" t="s">
        <v>757</v>
      </c>
    </row>
    <row r="335" spans="83:84" ht="12" customHeight="1">
      <c r="CE335" s="10" t="s">
        <v>5275</v>
      </c>
      <c r="CF335" s="10" t="s">
        <v>759</v>
      </c>
    </row>
    <row r="336" spans="83:84" ht="12" customHeight="1">
      <c r="CE336" s="10" t="s">
        <v>5276</v>
      </c>
      <c r="CF336" s="10" t="s">
        <v>761</v>
      </c>
    </row>
    <row r="337" spans="83:84" ht="12" customHeight="1">
      <c r="CE337" s="10" t="s">
        <v>5277</v>
      </c>
      <c r="CF337" s="10" t="s">
        <v>763</v>
      </c>
    </row>
    <row r="338" spans="83:84" ht="12" customHeight="1">
      <c r="CE338" s="10" t="s">
        <v>5278</v>
      </c>
      <c r="CF338" s="10" t="s">
        <v>765</v>
      </c>
    </row>
    <row r="339" spans="83:84" ht="12" customHeight="1">
      <c r="CE339" s="10" t="s">
        <v>5279</v>
      </c>
      <c r="CF339" s="10" t="s">
        <v>767</v>
      </c>
    </row>
    <row r="340" spans="83:84" ht="12" customHeight="1">
      <c r="CE340" s="10" t="s">
        <v>5280</v>
      </c>
      <c r="CF340" s="10" t="s">
        <v>769</v>
      </c>
    </row>
    <row r="341" spans="83:84" ht="12" customHeight="1">
      <c r="CE341" s="10" t="s">
        <v>5281</v>
      </c>
      <c r="CF341" s="10" t="s">
        <v>771</v>
      </c>
    </row>
    <row r="342" spans="83:84" ht="12" customHeight="1">
      <c r="CE342" s="10" t="s">
        <v>5282</v>
      </c>
      <c r="CF342" s="10" t="s">
        <v>773</v>
      </c>
    </row>
    <row r="343" spans="83:84" ht="12" customHeight="1">
      <c r="CE343" s="10" t="s">
        <v>5283</v>
      </c>
      <c r="CF343" s="10" t="s">
        <v>775</v>
      </c>
    </row>
    <row r="344" spans="83:84" ht="12" customHeight="1">
      <c r="CE344" s="10" t="s">
        <v>5284</v>
      </c>
      <c r="CF344" s="10" t="s">
        <v>777</v>
      </c>
    </row>
    <row r="345" spans="83:84" ht="12" customHeight="1">
      <c r="CE345" s="10" t="s">
        <v>5285</v>
      </c>
      <c r="CF345" s="10" t="s">
        <v>779</v>
      </c>
    </row>
    <row r="346" spans="83:84" ht="12" customHeight="1">
      <c r="CE346" s="10" t="s">
        <v>5286</v>
      </c>
      <c r="CF346" s="10" t="s">
        <v>781</v>
      </c>
    </row>
    <row r="347" spans="83:84" ht="12" customHeight="1">
      <c r="CE347" s="10" t="s">
        <v>5287</v>
      </c>
      <c r="CF347" s="10" t="s">
        <v>783</v>
      </c>
    </row>
    <row r="348" spans="83:84" ht="12" customHeight="1">
      <c r="CE348" s="10" t="s">
        <v>5288</v>
      </c>
      <c r="CF348" s="10" t="s">
        <v>785</v>
      </c>
    </row>
    <row r="349" spans="83:84" ht="12" customHeight="1">
      <c r="CE349" s="10" t="s">
        <v>5289</v>
      </c>
      <c r="CF349" s="10" t="s">
        <v>787</v>
      </c>
    </row>
    <row r="350" spans="83:84" ht="12" customHeight="1">
      <c r="CE350" s="10" t="s">
        <v>5290</v>
      </c>
      <c r="CF350" s="10" t="s">
        <v>789</v>
      </c>
    </row>
    <row r="351" spans="83:84" ht="12" customHeight="1">
      <c r="CE351" s="10" t="s">
        <v>5291</v>
      </c>
      <c r="CF351" s="10" t="s">
        <v>791</v>
      </c>
    </row>
    <row r="352" spans="83:84" ht="12" customHeight="1">
      <c r="CE352" s="10" t="s">
        <v>5292</v>
      </c>
      <c r="CF352" s="10" t="s">
        <v>793</v>
      </c>
    </row>
    <row r="353" spans="83:84" ht="12" customHeight="1">
      <c r="CE353" s="10" t="s">
        <v>5293</v>
      </c>
      <c r="CF353" s="10" t="s">
        <v>795</v>
      </c>
    </row>
    <row r="354" spans="83:84" ht="12" customHeight="1">
      <c r="CE354" s="10" t="s">
        <v>5294</v>
      </c>
      <c r="CF354" s="10" t="s">
        <v>797</v>
      </c>
    </row>
    <row r="355" spans="83:84" ht="12" customHeight="1">
      <c r="CE355" s="10" t="s">
        <v>5295</v>
      </c>
      <c r="CF355" s="10" t="s">
        <v>799</v>
      </c>
    </row>
    <row r="356" spans="83:84" ht="12" customHeight="1">
      <c r="CE356" s="10" t="s">
        <v>5296</v>
      </c>
      <c r="CF356" s="10" t="s">
        <v>801</v>
      </c>
    </row>
    <row r="357" spans="83:84" ht="12" customHeight="1">
      <c r="CE357" s="10" t="s">
        <v>5297</v>
      </c>
      <c r="CF357" s="10" t="s">
        <v>803</v>
      </c>
    </row>
    <row r="358" spans="83:84" ht="12" customHeight="1">
      <c r="CE358" s="10" t="s">
        <v>5298</v>
      </c>
      <c r="CF358" s="10" t="s">
        <v>805</v>
      </c>
    </row>
    <row r="359" spans="83:84" ht="12" customHeight="1">
      <c r="CE359" s="10" t="s">
        <v>5299</v>
      </c>
      <c r="CF359" s="10" t="s">
        <v>807</v>
      </c>
    </row>
    <row r="360" spans="83:84" ht="12" customHeight="1">
      <c r="CE360" s="10" t="s">
        <v>5300</v>
      </c>
      <c r="CF360" s="10" t="s">
        <v>809</v>
      </c>
    </row>
    <row r="361" spans="83:84" ht="12" customHeight="1">
      <c r="CE361" s="10" t="s">
        <v>5301</v>
      </c>
      <c r="CF361" s="10" t="s">
        <v>811</v>
      </c>
    </row>
    <row r="362" spans="83:84" ht="12" customHeight="1">
      <c r="CE362" s="10" t="s">
        <v>5302</v>
      </c>
      <c r="CF362" s="10" t="s">
        <v>813</v>
      </c>
    </row>
    <row r="363" spans="83:84" ht="12" customHeight="1">
      <c r="CE363" s="10" t="s">
        <v>5303</v>
      </c>
      <c r="CF363" s="10" t="s">
        <v>815</v>
      </c>
    </row>
    <row r="364" spans="83:84" ht="12" customHeight="1">
      <c r="CE364" s="10" t="s">
        <v>5304</v>
      </c>
      <c r="CF364" s="10" t="s">
        <v>817</v>
      </c>
    </row>
    <row r="365" spans="83:84" ht="12" customHeight="1">
      <c r="CE365" s="10" t="s">
        <v>5305</v>
      </c>
      <c r="CF365" s="10" t="s">
        <v>819</v>
      </c>
    </row>
    <row r="366" spans="83:84" ht="12" customHeight="1">
      <c r="CE366" s="10" t="s">
        <v>5306</v>
      </c>
      <c r="CF366" s="10" t="s">
        <v>821</v>
      </c>
    </row>
    <row r="367" spans="83:84" ht="12" customHeight="1">
      <c r="CE367" s="10" t="s">
        <v>5307</v>
      </c>
      <c r="CF367" s="10" t="s">
        <v>823</v>
      </c>
    </row>
    <row r="368" spans="83:84" ht="12" customHeight="1">
      <c r="CE368" s="10" t="s">
        <v>54</v>
      </c>
      <c r="CF368" s="10" t="s">
        <v>824</v>
      </c>
    </row>
    <row r="369" spans="83:84" ht="12" customHeight="1">
      <c r="CE369" s="10" t="s">
        <v>5308</v>
      </c>
      <c r="CF369" s="10" t="s">
        <v>826</v>
      </c>
    </row>
    <row r="370" spans="83:84" ht="12" customHeight="1">
      <c r="CE370" s="10" t="s">
        <v>5309</v>
      </c>
      <c r="CF370" s="10" t="s">
        <v>828</v>
      </c>
    </row>
    <row r="371" spans="83:84" ht="12" customHeight="1">
      <c r="CE371" s="10" t="s">
        <v>5310</v>
      </c>
      <c r="CF371" s="10" t="s">
        <v>830</v>
      </c>
    </row>
    <row r="372" spans="83:84" ht="12" customHeight="1">
      <c r="CE372" s="10" t="s">
        <v>5311</v>
      </c>
      <c r="CF372" s="10" t="s">
        <v>832</v>
      </c>
    </row>
    <row r="373" spans="83:84" ht="12" customHeight="1">
      <c r="CE373" s="10" t="s">
        <v>5312</v>
      </c>
      <c r="CF373" s="10" t="s">
        <v>834</v>
      </c>
    </row>
    <row r="374" spans="83:84" ht="12" customHeight="1">
      <c r="CE374" s="10" t="s">
        <v>5313</v>
      </c>
      <c r="CF374" s="10" t="s">
        <v>836</v>
      </c>
    </row>
    <row r="375" spans="83:84" ht="12" customHeight="1">
      <c r="CE375" s="10" t="s">
        <v>5314</v>
      </c>
      <c r="CF375" s="10" t="s">
        <v>838</v>
      </c>
    </row>
    <row r="376" spans="83:84" ht="12" customHeight="1">
      <c r="CE376" s="10" t="s">
        <v>5315</v>
      </c>
      <c r="CF376" s="10" t="s">
        <v>840</v>
      </c>
    </row>
    <row r="377" spans="83:84" ht="12" customHeight="1">
      <c r="CE377" s="10" t="s">
        <v>5316</v>
      </c>
      <c r="CF377" s="10" t="s">
        <v>842</v>
      </c>
    </row>
    <row r="378" spans="83:84" ht="12" customHeight="1">
      <c r="CE378" s="10" t="s">
        <v>5317</v>
      </c>
      <c r="CF378" s="10" t="s">
        <v>844</v>
      </c>
    </row>
    <row r="379" spans="83:84" ht="12" customHeight="1">
      <c r="CE379" s="10" t="s">
        <v>5318</v>
      </c>
      <c r="CF379" s="10" t="s">
        <v>846</v>
      </c>
    </row>
    <row r="380" spans="83:84" ht="12" customHeight="1">
      <c r="CE380" s="10" t="s">
        <v>5319</v>
      </c>
      <c r="CF380" s="10" t="s">
        <v>847</v>
      </c>
    </row>
    <row r="381" spans="83:84" ht="12" customHeight="1">
      <c r="CE381" s="10" t="s">
        <v>5320</v>
      </c>
      <c r="CF381" s="10" t="s">
        <v>849</v>
      </c>
    </row>
    <row r="382" spans="83:84" ht="12" customHeight="1">
      <c r="CE382" s="10" t="s">
        <v>5321</v>
      </c>
      <c r="CF382" s="10" t="s">
        <v>851</v>
      </c>
    </row>
    <row r="383" spans="83:84" ht="12" customHeight="1">
      <c r="CE383" s="10" t="s">
        <v>5322</v>
      </c>
      <c r="CF383" s="10" t="s">
        <v>853</v>
      </c>
    </row>
    <row r="384" spans="83:84" ht="12" customHeight="1">
      <c r="CE384" s="10" t="s">
        <v>5323</v>
      </c>
      <c r="CF384" s="10" t="s">
        <v>855</v>
      </c>
    </row>
    <row r="385" spans="83:84" ht="12" customHeight="1">
      <c r="CE385" s="10" t="s">
        <v>5324</v>
      </c>
      <c r="CF385" s="10" t="s">
        <v>857</v>
      </c>
    </row>
    <row r="386" spans="83:84" ht="12" customHeight="1">
      <c r="CE386" s="10" t="s">
        <v>5325</v>
      </c>
      <c r="CF386" s="10" t="s">
        <v>859</v>
      </c>
    </row>
    <row r="387" spans="83:84" ht="12" customHeight="1">
      <c r="CE387" s="10" t="s">
        <v>5326</v>
      </c>
      <c r="CF387" s="10" t="s">
        <v>861</v>
      </c>
    </row>
    <row r="388" spans="83:84" ht="12" customHeight="1">
      <c r="CE388" s="10" t="s">
        <v>5327</v>
      </c>
      <c r="CF388" s="10" t="s">
        <v>863</v>
      </c>
    </row>
    <row r="389" spans="83:84" ht="12" customHeight="1">
      <c r="CE389" s="10" t="s">
        <v>5328</v>
      </c>
      <c r="CF389" s="10" t="s">
        <v>865</v>
      </c>
    </row>
    <row r="390" spans="83:84" ht="12" customHeight="1">
      <c r="CE390" s="10" t="s">
        <v>5329</v>
      </c>
      <c r="CF390" s="10" t="s">
        <v>867</v>
      </c>
    </row>
    <row r="391" spans="83:84" ht="12" customHeight="1">
      <c r="CE391" s="10" t="s">
        <v>5330</v>
      </c>
      <c r="CF391" s="10" t="s">
        <v>869</v>
      </c>
    </row>
    <row r="392" spans="83:84" ht="12" customHeight="1">
      <c r="CE392" s="10" t="s">
        <v>5331</v>
      </c>
      <c r="CF392" s="10" t="s">
        <v>871</v>
      </c>
    </row>
    <row r="393" spans="83:84" ht="12" customHeight="1">
      <c r="CE393" s="10" t="s">
        <v>5332</v>
      </c>
      <c r="CF393" s="10" t="s">
        <v>873</v>
      </c>
    </row>
    <row r="394" spans="83:84" ht="12" customHeight="1">
      <c r="CE394" s="10" t="s">
        <v>5333</v>
      </c>
      <c r="CF394" s="10" t="s">
        <v>875</v>
      </c>
    </row>
    <row r="395" spans="83:84" ht="12" customHeight="1">
      <c r="CE395" s="10" t="s">
        <v>5334</v>
      </c>
      <c r="CF395" s="10" t="s">
        <v>877</v>
      </c>
    </row>
    <row r="396" spans="83:84" ht="12" customHeight="1">
      <c r="CE396" s="10" t="s">
        <v>5335</v>
      </c>
      <c r="CF396" s="10" t="s">
        <v>879</v>
      </c>
    </row>
    <row r="397" spans="83:84" ht="12" customHeight="1">
      <c r="CE397" s="10" t="s">
        <v>5336</v>
      </c>
      <c r="CF397" s="10" t="s">
        <v>881</v>
      </c>
    </row>
    <row r="398" spans="83:84" ht="12" customHeight="1">
      <c r="CE398" s="10" t="s">
        <v>5337</v>
      </c>
      <c r="CF398" s="10" t="s">
        <v>883</v>
      </c>
    </row>
    <row r="399" spans="83:84" ht="12" customHeight="1">
      <c r="CE399" s="10" t="s">
        <v>5338</v>
      </c>
      <c r="CF399" s="10" t="s">
        <v>885</v>
      </c>
    </row>
    <row r="400" spans="83:84" ht="12" customHeight="1">
      <c r="CE400" s="10" t="s">
        <v>5339</v>
      </c>
      <c r="CF400" s="10" t="s">
        <v>886</v>
      </c>
    </row>
    <row r="401" spans="83:84" ht="12" customHeight="1">
      <c r="CE401" s="10" t="s">
        <v>5340</v>
      </c>
      <c r="CF401" s="10" t="s">
        <v>888</v>
      </c>
    </row>
    <row r="402" spans="83:84" ht="12" customHeight="1">
      <c r="CE402" s="10" t="s">
        <v>5341</v>
      </c>
      <c r="CF402" s="10" t="s">
        <v>890</v>
      </c>
    </row>
    <row r="403" spans="83:84" ht="12" customHeight="1">
      <c r="CE403" s="10" t="s">
        <v>5342</v>
      </c>
      <c r="CF403" s="10" t="s">
        <v>892</v>
      </c>
    </row>
    <row r="404" spans="83:84" ht="12" customHeight="1">
      <c r="CE404" s="10" t="s">
        <v>5343</v>
      </c>
      <c r="CF404" s="10" t="s">
        <v>894</v>
      </c>
    </row>
    <row r="405" spans="83:84" ht="12" customHeight="1">
      <c r="CE405" s="10" t="s">
        <v>5344</v>
      </c>
      <c r="CF405" s="10" t="s">
        <v>896</v>
      </c>
    </row>
    <row r="406" spans="83:84" ht="12" customHeight="1">
      <c r="CE406" s="10" t="s">
        <v>5345</v>
      </c>
      <c r="CF406" s="10" t="s">
        <v>898</v>
      </c>
    </row>
    <row r="407" spans="83:84" ht="12" customHeight="1">
      <c r="CE407" s="10" t="s">
        <v>5346</v>
      </c>
      <c r="CF407" s="10" t="s">
        <v>900</v>
      </c>
    </row>
    <row r="408" spans="83:84" ht="12" customHeight="1">
      <c r="CE408" s="10" t="s">
        <v>5347</v>
      </c>
      <c r="CF408" s="10" t="s">
        <v>902</v>
      </c>
    </row>
    <row r="409" spans="83:84" ht="12" customHeight="1">
      <c r="CE409" s="10" t="s">
        <v>5348</v>
      </c>
      <c r="CF409" s="10" t="s">
        <v>904</v>
      </c>
    </row>
    <row r="410" spans="83:84" ht="12" customHeight="1">
      <c r="CE410" s="10" t="s">
        <v>5349</v>
      </c>
      <c r="CF410" s="10" t="s">
        <v>906</v>
      </c>
    </row>
    <row r="411" spans="83:84" ht="12" customHeight="1">
      <c r="CE411" s="10" t="s">
        <v>5350</v>
      </c>
      <c r="CF411" s="10" t="s">
        <v>908</v>
      </c>
    </row>
    <row r="412" spans="83:84" ht="12" customHeight="1">
      <c r="CE412" s="10" t="s">
        <v>5351</v>
      </c>
      <c r="CF412" s="10" t="s">
        <v>910</v>
      </c>
    </row>
    <row r="413" spans="83:84" ht="12" customHeight="1">
      <c r="CE413" s="10" t="s">
        <v>5352</v>
      </c>
      <c r="CF413" s="10" t="s">
        <v>912</v>
      </c>
    </row>
    <row r="414" spans="83:84" ht="12" customHeight="1">
      <c r="CE414" s="10" t="s">
        <v>5353</v>
      </c>
      <c r="CF414" s="10" t="s">
        <v>914</v>
      </c>
    </row>
    <row r="415" spans="83:84" ht="12" customHeight="1">
      <c r="CE415" s="10" t="s">
        <v>5354</v>
      </c>
      <c r="CF415" s="10" t="s">
        <v>916</v>
      </c>
    </row>
    <row r="416" spans="83:84" ht="12" customHeight="1">
      <c r="CE416" s="10" t="s">
        <v>5355</v>
      </c>
      <c r="CF416" s="10" t="s">
        <v>918</v>
      </c>
    </row>
    <row r="417" spans="83:84" ht="12" customHeight="1">
      <c r="CE417" s="10" t="s">
        <v>5356</v>
      </c>
      <c r="CF417" s="10" t="s">
        <v>920</v>
      </c>
    </row>
    <row r="418" spans="83:84" ht="12" customHeight="1">
      <c r="CE418" s="10" t="s">
        <v>5357</v>
      </c>
      <c r="CF418" s="10" t="s">
        <v>922</v>
      </c>
    </row>
    <row r="419" spans="83:84" ht="12" customHeight="1">
      <c r="CE419" s="10" t="s">
        <v>5358</v>
      </c>
      <c r="CF419" s="10" t="s">
        <v>924</v>
      </c>
    </row>
    <row r="420" spans="83:84" ht="12" customHeight="1">
      <c r="CE420" s="10" t="s">
        <v>5359</v>
      </c>
      <c r="CF420" s="10" t="s">
        <v>926</v>
      </c>
    </row>
    <row r="421" spans="83:84" ht="12" customHeight="1">
      <c r="CE421" s="10" t="s">
        <v>5360</v>
      </c>
      <c r="CF421" s="10" t="s">
        <v>928</v>
      </c>
    </row>
    <row r="422" spans="83:84" ht="12" customHeight="1">
      <c r="CE422" s="10" t="s">
        <v>5361</v>
      </c>
      <c r="CF422" s="10" t="s">
        <v>930</v>
      </c>
    </row>
    <row r="423" spans="83:84" ht="12" customHeight="1">
      <c r="CE423" s="10" t="s">
        <v>5362</v>
      </c>
      <c r="CF423" s="10" t="s">
        <v>932</v>
      </c>
    </row>
    <row r="424" spans="83:84" ht="12" customHeight="1">
      <c r="CE424" s="10" t="s">
        <v>5363</v>
      </c>
      <c r="CF424" s="10" t="s">
        <v>934</v>
      </c>
    </row>
    <row r="425" spans="83:84" ht="12" customHeight="1">
      <c r="CE425" s="10" t="s">
        <v>5364</v>
      </c>
      <c r="CF425" s="10" t="s">
        <v>936</v>
      </c>
    </row>
    <row r="426" spans="83:84" ht="12" customHeight="1">
      <c r="CE426" s="10" t="s">
        <v>5365</v>
      </c>
      <c r="CF426" s="10" t="s">
        <v>938</v>
      </c>
    </row>
    <row r="427" spans="83:84" ht="12" customHeight="1">
      <c r="CE427" s="10" t="s">
        <v>5366</v>
      </c>
      <c r="CF427" s="10" t="s">
        <v>940</v>
      </c>
    </row>
    <row r="428" spans="83:84" ht="12" customHeight="1">
      <c r="CE428" s="10" t="s">
        <v>66</v>
      </c>
      <c r="CF428" s="10" t="s">
        <v>941</v>
      </c>
    </row>
    <row r="429" spans="83:84" ht="12" customHeight="1">
      <c r="CE429" s="10" t="s">
        <v>5367</v>
      </c>
      <c r="CF429" s="10" t="s">
        <v>943</v>
      </c>
    </row>
    <row r="430" spans="83:84" ht="12" customHeight="1">
      <c r="CE430" s="10" t="s">
        <v>5368</v>
      </c>
      <c r="CF430" s="10" t="s">
        <v>945</v>
      </c>
    </row>
    <row r="431" spans="83:84" ht="12" customHeight="1">
      <c r="CE431" s="10" t="s">
        <v>5369</v>
      </c>
      <c r="CF431" s="10" t="s">
        <v>947</v>
      </c>
    </row>
    <row r="432" spans="83:84" ht="12" customHeight="1">
      <c r="CE432" s="10" t="s">
        <v>5370</v>
      </c>
      <c r="CF432" s="10" t="s">
        <v>949</v>
      </c>
    </row>
    <row r="433" spans="83:84" ht="12" customHeight="1">
      <c r="CE433" s="10" t="s">
        <v>5371</v>
      </c>
      <c r="CF433" s="10" t="s">
        <v>951</v>
      </c>
    </row>
    <row r="434" spans="83:84" ht="12" customHeight="1">
      <c r="CE434" s="10" t="s">
        <v>5372</v>
      </c>
      <c r="CF434" s="10" t="s">
        <v>953</v>
      </c>
    </row>
    <row r="435" spans="83:84" ht="12" customHeight="1">
      <c r="CE435" s="10" t="s">
        <v>5373</v>
      </c>
      <c r="CF435" s="10" t="s">
        <v>955</v>
      </c>
    </row>
    <row r="436" spans="83:84" ht="12" customHeight="1">
      <c r="CE436" s="10" t="s">
        <v>5374</v>
      </c>
      <c r="CF436" s="10" t="s">
        <v>957</v>
      </c>
    </row>
    <row r="437" spans="83:84" ht="12" customHeight="1">
      <c r="CE437" s="10" t="s">
        <v>5375</v>
      </c>
      <c r="CF437" s="10" t="s">
        <v>959</v>
      </c>
    </row>
    <row r="438" spans="83:84" ht="12" customHeight="1">
      <c r="CE438" s="10" t="s">
        <v>5376</v>
      </c>
      <c r="CF438" s="10" t="s">
        <v>961</v>
      </c>
    </row>
    <row r="439" spans="83:84" ht="12" customHeight="1">
      <c r="CE439" s="10" t="s">
        <v>5377</v>
      </c>
      <c r="CF439" s="10" t="s">
        <v>963</v>
      </c>
    </row>
    <row r="440" spans="83:84" ht="12" customHeight="1">
      <c r="CE440" s="10" t="s">
        <v>5378</v>
      </c>
      <c r="CF440" s="10" t="s">
        <v>965</v>
      </c>
    </row>
    <row r="441" spans="83:84" ht="12" customHeight="1">
      <c r="CE441" s="10" t="s">
        <v>5379</v>
      </c>
      <c r="CF441" s="10" t="s">
        <v>967</v>
      </c>
    </row>
    <row r="442" spans="83:84" ht="12" customHeight="1">
      <c r="CE442" s="10" t="s">
        <v>5380</v>
      </c>
      <c r="CF442" s="10" t="s">
        <v>969</v>
      </c>
    </row>
    <row r="443" spans="83:84" ht="12" customHeight="1">
      <c r="CE443" s="10" t="s">
        <v>5381</v>
      </c>
      <c r="CF443" s="10" t="s">
        <v>971</v>
      </c>
    </row>
    <row r="444" spans="83:84" ht="12" customHeight="1">
      <c r="CE444" s="10" t="s">
        <v>5382</v>
      </c>
      <c r="CF444" s="10" t="s">
        <v>973</v>
      </c>
    </row>
    <row r="445" spans="83:84" ht="12" customHeight="1">
      <c r="CE445" s="10" t="s">
        <v>5383</v>
      </c>
      <c r="CF445" s="10" t="s">
        <v>975</v>
      </c>
    </row>
    <row r="446" spans="83:84" ht="12" customHeight="1">
      <c r="CE446" s="10" t="s">
        <v>5384</v>
      </c>
      <c r="CF446" s="10" t="s">
        <v>977</v>
      </c>
    </row>
    <row r="447" spans="83:84" ht="12" customHeight="1">
      <c r="CE447" s="10" t="s">
        <v>5385</v>
      </c>
      <c r="CF447" s="10" t="s">
        <v>979</v>
      </c>
    </row>
    <row r="448" spans="83:84" ht="12" customHeight="1">
      <c r="CE448" s="10" t="s">
        <v>5386</v>
      </c>
      <c r="CF448" s="10" t="s">
        <v>981</v>
      </c>
    </row>
    <row r="449" spans="83:84" ht="12" customHeight="1">
      <c r="CE449" s="10" t="s">
        <v>5387</v>
      </c>
      <c r="CF449" s="10" t="s">
        <v>983</v>
      </c>
    </row>
    <row r="450" spans="83:84" ht="12" customHeight="1">
      <c r="CE450" s="10" t="s">
        <v>5388</v>
      </c>
      <c r="CF450" s="10" t="s">
        <v>985</v>
      </c>
    </row>
    <row r="451" spans="83:84" ht="12" customHeight="1">
      <c r="CE451" s="10" t="s">
        <v>5389</v>
      </c>
      <c r="CF451" s="10" t="s">
        <v>987</v>
      </c>
    </row>
    <row r="452" spans="83:84" ht="12" customHeight="1">
      <c r="CE452" s="10" t="s">
        <v>5390</v>
      </c>
      <c r="CF452" s="10" t="s">
        <v>989</v>
      </c>
    </row>
    <row r="453" spans="83:84" ht="12" customHeight="1">
      <c r="CE453" s="10" t="s">
        <v>5391</v>
      </c>
      <c r="CF453" s="10" t="s">
        <v>991</v>
      </c>
    </row>
    <row r="454" spans="83:84" ht="12" customHeight="1">
      <c r="CE454" s="10" t="s">
        <v>5392</v>
      </c>
      <c r="CF454" s="10" t="s">
        <v>993</v>
      </c>
    </row>
    <row r="455" spans="83:84" ht="12" customHeight="1">
      <c r="CE455" s="10" t="s">
        <v>5393</v>
      </c>
      <c r="CF455" s="10" t="s">
        <v>995</v>
      </c>
    </row>
    <row r="456" spans="83:84" ht="12" customHeight="1">
      <c r="CE456" s="10" t="s">
        <v>5394</v>
      </c>
      <c r="CF456" s="10" t="s">
        <v>997</v>
      </c>
    </row>
    <row r="457" spans="83:84" ht="12" customHeight="1">
      <c r="CE457" s="10" t="s">
        <v>5395</v>
      </c>
      <c r="CF457" s="10" t="s">
        <v>999</v>
      </c>
    </row>
    <row r="458" spans="83:84" ht="12" customHeight="1">
      <c r="CE458" s="10" t="s">
        <v>5396</v>
      </c>
      <c r="CF458" s="10" t="s">
        <v>1001</v>
      </c>
    </row>
    <row r="459" spans="83:84" ht="12" customHeight="1">
      <c r="CE459" s="10" t="s">
        <v>5397</v>
      </c>
      <c r="CF459" s="10" t="s">
        <v>1003</v>
      </c>
    </row>
    <row r="460" spans="83:84" ht="12" customHeight="1">
      <c r="CE460" s="10" t="s">
        <v>5398</v>
      </c>
      <c r="CF460" s="10" t="s">
        <v>1005</v>
      </c>
    </row>
    <row r="461" spans="83:84" ht="12" customHeight="1">
      <c r="CE461" s="10" t="s">
        <v>5399</v>
      </c>
      <c r="CF461" s="10" t="s">
        <v>1007</v>
      </c>
    </row>
    <row r="462" spans="83:84" ht="12" customHeight="1">
      <c r="CE462" s="10" t="s">
        <v>5400</v>
      </c>
      <c r="CF462" s="10" t="s">
        <v>1009</v>
      </c>
    </row>
    <row r="463" spans="83:84" ht="12" customHeight="1">
      <c r="CE463" s="10" t="s">
        <v>5401</v>
      </c>
      <c r="CF463" s="10" t="s">
        <v>1011</v>
      </c>
    </row>
    <row r="464" spans="83:84" ht="12" customHeight="1">
      <c r="CE464" s="10" t="s">
        <v>5402</v>
      </c>
      <c r="CF464" s="10" t="s">
        <v>1013</v>
      </c>
    </row>
    <row r="465" spans="83:84" ht="12" customHeight="1">
      <c r="CE465" s="10" t="s">
        <v>5403</v>
      </c>
      <c r="CF465" s="10" t="s">
        <v>1015</v>
      </c>
    </row>
    <row r="466" spans="83:84" ht="12" customHeight="1">
      <c r="CE466" s="10" t="s">
        <v>5404</v>
      </c>
      <c r="CF466" s="10" t="s">
        <v>1017</v>
      </c>
    </row>
    <row r="467" spans="83:84" ht="12" customHeight="1">
      <c r="CE467" s="10" t="s">
        <v>5405</v>
      </c>
      <c r="CF467" s="10" t="s">
        <v>1019</v>
      </c>
    </row>
    <row r="468" spans="83:84" ht="12" customHeight="1">
      <c r="CE468" s="10" t="s">
        <v>5406</v>
      </c>
      <c r="CF468" s="10" t="s">
        <v>1021</v>
      </c>
    </row>
    <row r="469" spans="83:84" ht="12" customHeight="1">
      <c r="CE469" s="10" t="s">
        <v>5407</v>
      </c>
      <c r="CF469" s="10" t="s">
        <v>1023</v>
      </c>
    </row>
    <row r="470" spans="83:84" ht="12" customHeight="1">
      <c r="CE470" s="10" t="s">
        <v>5408</v>
      </c>
      <c r="CF470" s="10" t="s">
        <v>1025</v>
      </c>
    </row>
    <row r="471" spans="83:84" ht="12" customHeight="1">
      <c r="CE471" s="10" t="s">
        <v>5409</v>
      </c>
      <c r="CF471" s="10" t="s">
        <v>1027</v>
      </c>
    </row>
    <row r="472" spans="83:84" ht="12" customHeight="1">
      <c r="CE472" s="10" t="s">
        <v>5410</v>
      </c>
      <c r="CF472" s="10" t="s">
        <v>1029</v>
      </c>
    </row>
    <row r="473" spans="83:84" ht="12" customHeight="1">
      <c r="CE473" s="10" t="s">
        <v>73</v>
      </c>
      <c r="CF473" s="10" t="s">
        <v>1030</v>
      </c>
    </row>
    <row r="474" spans="83:84" ht="12" customHeight="1">
      <c r="CE474" s="10" t="s">
        <v>5411</v>
      </c>
      <c r="CF474" s="10" t="s">
        <v>1032</v>
      </c>
    </row>
    <row r="475" spans="83:84" ht="12" customHeight="1">
      <c r="CE475" s="10" t="s">
        <v>5412</v>
      </c>
      <c r="CF475" s="10" t="s">
        <v>1034</v>
      </c>
    </row>
    <row r="476" spans="83:84" ht="12" customHeight="1">
      <c r="CE476" s="10" t="s">
        <v>5413</v>
      </c>
      <c r="CF476" s="10" t="s">
        <v>1036</v>
      </c>
    </row>
    <row r="477" spans="83:84" ht="12" customHeight="1">
      <c r="CE477" s="10" t="s">
        <v>5414</v>
      </c>
      <c r="CF477" s="10" t="s">
        <v>1038</v>
      </c>
    </row>
    <row r="478" spans="83:84" ht="12" customHeight="1">
      <c r="CE478" s="10" t="s">
        <v>5415</v>
      </c>
      <c r="CF478" s="10" t="s">
        <v>1040</v>
      </c>
    </row>
    <row r="479" spans="83:84" ht="12" customHeight="1">
      <c r="CE479" s="10" t="s">
        <v>5416</v>
      </c>
      <c r="CF479" s="10" t="s">
        <v>1042</v>
      </c>
    </row>
    <row r="480" spans="83:84" ht="12" customHeight="1">
      <c r="CE480" s="10" t="s">
        <v>5417</v>
      </c>
      <c r="CF480" s="10" t="s">
        <v>1044</v>
      </c>
    </row>
    <row r="481" spans="83:84" ht="12" customHeight="1">
      <c r="CE481" s="10" t="s">
        <v>5418</v>
      </c>
      <c r="CF481" s="10" t="s">
        <v>1046</v>
      </c>
    </row>
    <row r="482" spans="83:84" ht="12" customHeight="1">
      <c r="CE482" s="10" t="s">
        <v>5419</v>
      </c>
      <c r="CF482" s="10" t="s">
        <v>1048</v>
      </c>
    </row>
    <row r="483" spans="83:84" ht="12" customHeight="1">
      <c r="CE483" s="10" t="s">
        <v>5420</v>
      </c>
      <c r="CF483" s="10" t="s">
        <v>1050</v>
      </c>
    </row>
    <row r="484" spans="83:84" ht="12" customHeight="1">
      <c r="CE484" s="10" t="s">
        <v>5421</v>
      </c>
      <c r="CF484" s="10" t="s">
        <v>1052</v>
      </c>
    </row>
    <row r="485" spans="83:84" ht="12" customHeight="1">
      <c r="CE485" s="10" t="s">
        <v>5422</v>
      </c>
      <c r="CF485" s="10" t="s">
        <v>1054</v>
      </c>
    </row>
    <row r="486" spans="83:84" ht="12" customHeight="1">
      <c r="CE486" s="10" t="s">
        <v>5423</v>
      </c>
      <c r="CF486" s="10" t="s">
        <v>1056</v>
      </c>
    </row>
    <row r="487" spans="83:84" ht="12" customHeight="1">
      <c r="CE487" s="10" t="s">
        <v>5424</v>
      </c>
      <c r="CF487" s="10" t="s">
        <v>1058</v>
      </c>
    </row>
    <row r="488" spans="83:84" ht="12" customHeight="1">
      <c r="CE488" s="10" t="s">
        <v>5425</v>
      </c>
      <c r="CF488" s="10" t="s">
        <v>1060</v>
      </c>
    </row>
    <row r="489" spans="83:84" ht="12" customHeight="1">
      <c r="CE489" s="10" t="s">
        <v>5426</v>
      </c>
      <c r="CF489" s="10" t="s">
        <v>1062</v>
      </c>
    </row>
    <row r="490" spans="83:84" ht="12" customHeight="1">
      <c r="CE490" s="10" t="s">
        <v>5427</v>
      </c>
      <c r="CF490" s="10" t="s">
        <v>1064</v>
      </c>
    </row>
    <row r="491" spans="83:84" ht="12" customHeight="1">
      <c r="CE491" s="10" t="s">
        <v>5428</v>
      </c>
      <c r="CF491" s="10" t="s">
        <v>1066</v>
      </c>
    </row>
    <row r="492" spans="83:84" ht="12" customHeight="1">
      <c r="CE492" s="10" t="s">
        <v>5429</v>
      </c>
      <c r="CF492" s="10" t="s">
        <v>1068</v>
      </c>
    </row>
    <row r="493" spans="83:84" ht="12" customHeight="1">
      <c r="CE493" s="10" t="s">
        <v>5430</v>
      </c>
      <c r="CF493" s="10" t="s">
        <v>1070</v>
      </c>
    </row>
    <row r="494" spans="83:84" ht="12" customHeight="1">
      <c r="CE494" s="10" t="s">
        <v>5431</v>
      </c>
      <c r="CF494" s="10" t="s">
        <v>1072</v>
      </c>
    </row>
    <row r="495" spans="83:84" ht="12" customHeight="1">
      <c r="CE495" s="10" t="s">
        <v>5432</v>
      </c>
      <c r="CF495" s="10" t="s">
        <v>1074</v>
      </c>
    </row>
    <row r="496" spans="83:84" ht="12" customHeight="1">
      <c r="CE496" s="10" t="s">
        <v>5433</v>
      </c>
      <c r="CF496" s="10" t="s">
        <v>1076</v>
      </c>
    </row>
    <row r="497" spans="83:84" ht="12" customHeight="1">
      <c r="CE497" s="10" t="s">
        <v>5434</v>
      </c>
      <c r="CF497" s="10" t="s">
        <v>1078</v>
      </c>
    </row>
    <row r="498" spans="83:84" ht="12" customHeight="1">
      <c r="CE498" s="10" t="s">
        <v>5435</v>
      </c>
      <c r="CF498" s="10" t="s">
        <v>1080</v>
      </c>
    </row>
    <row r="499" spans="83:84" ht="12" customHeight="1">
      <c r="CE499" s="10" t="s">
        <v>78</v>
      </c>
      <c r="CF499" s="10" t="s">
        <v>3640</v>
      </c>
    </row>
    <row r="500" spans="83:84" ht="12" customHeight="1">
      <c r="CE500" s="10" t="s">
        <v>5436</v>
      </c>
      <c r="CF500" s="10" t="s">
        <v>3641</v>
      </c>
    </row>
    <row r="501" spans="83:84" ht="12" customHeight="1">
      <c r="CE501" s="10" t="s">
        <v>5437</v>
      </c>
      <c r="CF501" s="10" t="s">
        <v>3642</v>
      </c>
    </row>
    <row r="502" spans="83:84" ht="12" customHeight="1">
      <c r="CE502" s="10" t="s">
        <v>5438</v>
      </c>
      <c r="CF502" s="10" t="s">
        <v>3643</v>
      </c>
    </row>
    <row r="503" spans="83:84" ht="12" customHeight="1">
      <c r="CE503" s="10" t="s">
        <v>5439</v>
      </c>
      <c r="CF503" s="10" t="s">
        <v>3644</v>
      </c>
    </row>
    <row r="504" spans="83:84" ht="12" customHeight="1">
      <c r="CE504" s="10" t="s">
        <v>5440</v>
      </c>
      <c r="CF504" s="10" t="s">
        <v>3645</v>
      </c>
    </row>
    <row r="505" spans="83:84" ht="12" customHeight="1">
      <c r="CE505" s="10" t="s">
        <v>5441</v>
      </c>
      <c r="CF505" s="10" t="s">
        <v>3646</v>
      </c>
    </row>
    <row r="506" spans="83:84" ht="12" customHeight="1">
      <c r="CE506" s="10" t="s">
        <v>5442</v>
      </c>
      <c r="CF506" s="10" t="s">
        <v>3647</v>
      </c>
    </row>
    <row r="507" spans="83:84" ht="12" customHeight="1">
      <c r="CE507" s="10" t="s">
        <v>5443</v>
      </c>
      <c r="CF507" s="10" t="s">
        <v>3648</v>
      </c>
    </row>
    <row r="508" spans="83:84" ht="12" customHeight="1">
      <c r="CE508" s="10" t="s">
        <v>5444</v>
      </c>
      <c r="CF508" s="10" t="s">
        <v>3649</v>
      </c>
    </row>
    <row r="509" spans="83:84" ht="12" customHeight="1">
      <c r="CE509" s="10" t="s">
        <v>5445</v>
      </c>
      <c r="CF509" s="10" t="s">
        <v>3650</v>
      </c>
    </row>
    <row r="510" spans="83:84" ht="12" customHeight="1">
      <c r="CE510" s="10" t="s">
        <v>5446</v>
      </c>
      <c r="CF510" s="10" t="s">
        <v>3651</v>
      </c>
    </row>
    <row r="511" spans="83:84" ht="12" customHeight="1">
      <c r="CE511" s="10" t="s">
        <v>5447</v>
      </c>
      <c r="CF511" s="10" t="s">
        <v>3652</v>
      </c>
    </row>
    <row r="512" spans="83:84" ht="12" customHeight="1">
      <c r="CE512" s="10" t="s">
        <v>5448</v>
      </c>
      <c r="CF512" s="10" t="s">
        <v>3653</v>
      </c>
    </row>
    <row r="513" spans="83:84" ht="12" customHeight="1">
      <c r="CE513" s="10" t="s">
        <v>5449</v>
      </c>
      <c r="CF513" s="10" t="s">
        <v>3654</v>
      </c>
    </row>
    <row r="514" spans="83:84" ht="12" customHeight="1">
      <c r="CE514" s="10" t="s">
        <v>5450</v>
      </c>
      <c r="CF514" s="10" t="s">
        <v>3655</v>
      </c>
    </row>
    <row r="515" spans="83:84" ht="12" customHeight="1">
      <c r="CE515" s="10" t="s">
        <v>5451</v>
      </c>
      <c r="CF515" s="10" t="s">
        <v>3656</v>
      </c>
    </row>
    <row r="516" spans="83:84" ht="12" customHeight="1">
      <c r="CE516" s="10" t="s">
        <v>5452</v>
      </c>
      <c r="CF516" s="10" t="s">
        <v>3657</v>
      </c>
    </row>
    <row r="517" spans="83:84" ht="12" customHeight="1">
      <c r="CE517" s="10" t="s">
        <v>5453</v>
      </c>
      <c r="CF517" s="10" t="s">
        <v>3658</v>
      </c>
    </row>
    <row r="518" spans="83:84" ht="12" customHeight="1">
      <c r="CE518" s="10" t="s">
        <v>5454</v>
      </c>
      <c r="CF518" s="10" t="s">
        <v>3659</v>
      </c>
    </row>
    <row r="519" spans="83:84" ht="12" customHeight="1">
      <c r="CE519" s="10" t="s">
        <v>5455</v>
      </c>
      <c r="CF519" s="10" t="s">
        <v>3660</v>
      </c>
    </row>
    <row r="520" spans="83:84" ht="12" customHeight="1">
      <c r="CE520" s="10" t="s">
        <v>5456</v>
      </c>
      <c r="CF520" s="10" t="s">
        <v>3661</v>
      </c>
    </row>
    <row r="521" spans="83:84" ht="12" customHeight="1">
      <c r="CE521" s="10" t="s">
        <v>5457</v>
      </c>
      <c r="CF521" s="10" t="s">
        <v>3662</v>
      </c>
    </row>
    <row r="522" spans="83:84" ht="12" customHeight="1">
      <c r="CE522" s="10" t="s">
        <v>5458</v>
      </c>
      <c r="CF522" s="10" t="s">
        <v>3663</v>
      </c>
    </row>
    <row r="523" spans="83:84" ht="12" customHeight="1">
      <c r="CE523" s="10" t="s">
        <v>5459</v>
      </c>
      <c r="CF523" s="10" t="s">
        <v>3664</v>
      </c>
    </row>
    <row r="524" spans="83:84" ht="12" customHeight="1">
      <c r="CE524" s="10" t="s">
        <v>5460</v>
      </c>
      <c r="CF524" s="10" t="s">
        <v>3665</v>
      </c>
    </row>
    <row r="525" spans="83:84" ht="12" customHeight="1">
      <c r="CE525" s="10" t="s">
        <v>5461</v>
      </c>
      <c r="CF525" s="10" t="s">
        <v>3666</v>
      </c>
    </row>
    <row r="526" spans="83:84" ht="12" customHeight="1">
      <c r="CE526" s="10" t="s">
        <v>5462</v>
      </c>
      <c r="CF526" s="10" t="s">
        <v>3667</v>
      </c>
    </row>
    <row r="527" spans="83:84" ht="12" customHeight="1">
      <c r="CE527" s="10" t="s">
        <v>5463</v>
      </c>
      <c r="CF527" s="10" t="s">
        <v>3668</v>
      </c>
    </row>
    <row r="528" spans="83:84" ht="12" customHeight="1">
      <c r="CE528" s="10" t="s">
        <v>5464</v>
      </c>
      <c r="CF528" s="10" t="s">
        <v>3669</v>
      </c>
    </row>
    <row r="529" spans="83:84" ht="12" customHeight="1">
      <c r="CE529" s="10" t="s">
        <v>5465</v>
      </c>
      <c r="CF529" s="10" t="s">
        <v>3670</v>
      </c>
    </row>
    <row r="530" spans="83:84" ht="12" customHeight="1">
      <c r="CE530" s="10" t="s">
        <v>5466</v>
      </c>
      <c r="CF530" s="10" t="s">
        <v>3671</v>
      </c>
    </row>
    <row r="531" spans="83:84" ht="12" customHeight="1">
      <c r="CE531" s="10" t="s">
        <v>5467</v>
      </c>
      <c r="CF531" s="10" t="s">
        <v>3672</v>
      </c>
    </row>
    <row r="532" spans="83:84" ht="12" customHeight="1">
      <c r="CE532" s="10" t="s">
        <v>5468</v>
      </c>
      <c r="CF532" s="10" t="s">
        <v>3673</v>
      </c>
    </row>
    <row r="533" spans="83:84" ht="12" customHeight="1">
      <c r="CE533" s="10" t="s">
        <v>5469</v>
      </c>
      <c r="CF533" s="10" t="s">
        <v>3674</v>
      </c>
    </row>
    <row r="534" spans="83:84" ht="12" customHeight="1">
      <c r="CE534" s="10" t="s">
        <v>5470</v>
      </c>
      <c r="CF534" s="10" t="s">
        <v>3675</v>
      </c>
    </row>
    <row r="535" spans="83:84" ht="12" customHeight="1">
      <c r="CE535" s="10" t="s">
        <v>81</v>
      </c>
      <c r="CF535" s="10" t="s">
        <v>3676</v>
      </c>
    </row>
    <row r="536" spans="83:84" ht="12" customHeight="1">
      <c r="CE536" s="10" t="s">
        <v>5471</v>
      </c>
      <c r="CF536" s="10" t="s">
        <v>3677</v>
      </c>
    </row>
    <row r="537" spans="83:84" ht="12" customHeight="1">
      <c r="CE537" s="10" t="s">
        <v>5472</v>
      </c>
      <c r="CF537" s="10" t="s">
        <v>3678</v>
      </c>
    </row>
    <row r="538" spans="83:84" ht="12" customHeight="1">
      <c r="CE538" s="10" t="s">
        <v>5473</v>
      </c>
      <c r="CF538" s="10" t="s">
        <v>3679</v>
      </c>
    </row>
    <row r="539" spans="83:84" ht="12" customHeight="1">
      <c r="CE539" s="10" t="s">
        <v>5474</v>
      </c>
      <c r="CF539" s="10" t="s">
        <v>3680</v>
      </c>
    </row>
    <row r="540" spans="83:84" ht="12" customHeight="1">
      <c r="CE540" s="10" t="s">
        <v>5475</v>
      </c>
      <c r="CF540" s="10" t="s">
        <v>3681</v>
      </c>
    </row>
    <row r="541" spans="83:84" ht="12" customHeight="1">
      <c r="CE541" s="10" t="s">
        <v>5476</v>
      </c>
      <c r="CF541" s="10" t="s">
        <v>3682</v>
      </c>
    </row>
    <row r="542" spans="83:84" ht="12" customHeight="1">
      <c r="CE542" s="10" t="s">
        <v>5477</v>
      </c>
      <c r="CF542" s="10" t="s">
        <v>3683</v>
      </c>
    </row>
    <row r="543" spans="83:84" ht="12" customHeight="1">
      <c r="CE543" s="10" t="s">
        <v>5478</v>
      </c>
      <c r="CF543" s="10" t="s">
        <v>3684</v>
      </c>
    </row>
    <row r="544" spans="83:84" ht="12" customHeight="1">
      <c r="CE544" s="10" t="s">
        <v>5479</v>
      </c>
      <c r="CF544" s="10" t="s">
        <v>3685</v>
      </c>
    </row>
    <row r="545" spans="83:84" ht="12" customHeight="1">
      <c r="CE545" s="10" t="s">
        <v>5480</v>
      </c>
      <c r="CF545" s="10" t="s">
        <v>3686</v>
      </c>
    </row>
    <row r="546" spans="83:84" ht="12" customHeight="1">
      <c r="CE546" s="10" t="s">
        <v>5481</v>
      </c>
      <c r="CF546" s="10" t="s">
        <v>3687</v>
      </c>
    </row>
    <row r="547" spans="83:84" ht="12" customHeight="1">
      <c r="CE547" s="10" t="s">
        <v>5482</v>
      </c>
      <c r="CF547" s="10" t="s">
        <v>3688</v>
      </c>
    </row>
    <row r="548" spans="83:84" ht="12" customHeight="1">
      <c r="CE548" s="10" t="s">
        <v>5483</v>
      </c>
      <c r="CF548" s="10" t="s">
        <v>3689</v>
      </c>
    </row>
    <row r="549" spans="83:84" ht="12" customHeight="1">
      <c r="CE549" s="10" t="s">
        <v>5484</v>
      </c>
      <c r="CF549" s="10" t="s">
        <v>3690</v>
      </c>
    </row>
    <row r="550" spans="83:84" ht="12" customHeight="1">
      <c r="CE550" s="10" t="s">
        <v>5485</v>
      </c>
      <c r="CF550" s="10" t="s">
        <v>3691</v>
      </c>
    </row>
    <row r="551" spans="83:84" ht="12" customHeight="1">
      <c r="CE551" s="10" t="s">
        <v>5486</v>
      </c>
      <c r="CF551" s="10" t="s">
        <v>3692</v>
      </c>
    </row>
    <row r="552" spans="83:84" ht="12" customHeight="1">
      <c r="CE552" s="10" t="s">
        <v>5487</v>
      </c>
      <c r="CF552" s="10" t="s">
        <v>3693</v>
      </c>
    </row>
    <row r="553" spans="83:84" ht="12" customHeight="1">
      <c r="CE553" s="10" t="s">
        <v>5488</v>
      </c>
      <c r="CF553" s="10" t="s">
        <v>3694</v>
      </c>
    </row>
    <row r="554" spans="83:84" ht="12" customHeight="1">
      <c r="CE554" s="10" t="s">
        <v>5489</v>
      </c>
      <c r="CF554" s="10" t="s">
        <v>3695</v>
      </c>
    </row>
    <row r="555" spans="83:84" ht="12" customHeight="1">
      <c r="CE555" s="10" t="s">
        <v>5490</v>
      </c>
      <c r="CF555" s="10" t="s">
        <v>3696</v>
      </c>
    </row>
    <row r="556" spans="83:84" ht="12" customHeight="1">
      <c r="CE556" s="10" t="s">
        <v>5491</v>
      </c>
      <c r="CF556" s="10" t="s">
        <v>3697</v>
      </c>
    </row>
    <row r="557" spans="83:84" ht="12" customHeight="1">
      <c r="CE557" s="10" t="s">
        <v>5492</v>
      </c>
      <c r="CF557" s="10" t="s">
        <v>3698</v>
      </c>
    </row>
    <row r="558" spans="83:84" ht="12" customHeight="1">
      <c r="CE558" s="10" t="s">
        <v>5493</v>
      </c>
      <c r="CF558" s="10" t="s">
        <v>3699</v>
      </c>
    </row>
    <row r="559" spans="83:84" ht="12" customHeight="1">
      <c r="CE559" s="10" t="s">
        <v>5494</v>
      </c>
      <c r="CF559" s="10" t="s">
        <v>3700</v>
      </c>
    </row>
    <row r="560" spans="83:84" ht="12" customHeight="1">
      <c r="CE560" s="10" t="s">
        <v>5495</v>
      </c>
      <c r="CF560" s="10" t="s">
        <v>3701</v>
      </c>
    </row>
    <row r="561" spans="83:84" ht="12" customHeight="1">
      <c r="CE561" s="10" t="s">
        <v>5496</v>
      </c>
      <c r="CF561" s="10" t="s">
        <v>3702</v>
      </c>
    </row>
    <row r="562" spans="83:84" ht="12" customHeight="1">
      <c r="CE562" s="10" t="s">
        <v>5497</v>
      </c>
      <c r="CF562" s="10" t="s">
        <v>3703</v>
      </c>
    </row>
    <row r="563" spans="83:84" ht="12" customHeight="1">
      <c r="CE563" s="10" t="s">
        <v>5498</v>
      </c>
      <c r="CF563" s="10" t="s">
        <v>3704</v>
      </c>
    </row>
    <row r="564" spans="83:84" ht="12" customHeight="1">
      <c r="CE564" s="10" t="s">
        <v>5499</v>
      </c>
      <c r="CF564" s="10" t="s">
        <v>3705</v>
      </c>
    </row>
    <row r="565" spans="83:84" ht="12" customHeight="1">
      <c r="CE565" s="10" t="s">
        <v>5500</v>
      </c>
      <c r="CF565" s="10" t="s">
        <v>3706</v>
      </c>
    </row>
    <row r="566" spans="83:84" ht="12" customHeight="1">
      <c r="CE566" s="10" t="s">
        <v>5501</v>
      </c>
      <c r="CF566" s="10" t="s">
        <v>3707</v>
      </c>
    </row>
    <row r="567" spans="83:84" ht="12" customHeight="1">
      <c r="CE567" s="10" t="s">
        <v>5502</v>
      </c>
      <c r="CF567" s="10" t="s">
        <v>3708</v>
      </c>
    </row>
    <row r="568" spans="83:84" ht="12" customHeight="1">
      <c r="CE568" s="10" t="s">
        <v>5503</v>
      </c>
      <c r="CF568" s="10" t="s">
        <v>3709</v>
      </c>
    </row>
    <row r="569" spans="83:84" ht="12" customHeight="1">
      <c r="CE569" s="10" t="s">
        <v>5504</v>
      </c>
      <c r="CF569" s="10" t="s">
        <v>3710</v>
      </c>
    </row>
    <row r="570" spans="83:84" ht="12" customHeight="1">
      <c r="CE570" s="10" t="s">
        <v>5505</v>
      </c>
      <c r="CF570" s="10" t="s">
        <v>3711</v>
      </c>
    </row>
    <row r="571" spans="83:84" ht="12" customHeight="1">
      <c r="CE571" s="10" t="s">
        <v>5506</v>
      </c>
      <c r="CF571" s="10" t="s">
        <v>3712</v>
      </c>
    </row>
    <row r="572" spans="83:84" ht="12" customHeight="1">
      <c r="CE572" s="10" t="s">
        <v>5507</v>
      </c>
      <c r="CF572" s="10" t="s">
        <v>3713</v>
      </c>
    </row>
    <row r="573" spans="83:84" ht="12" customHeight="1">
      <c r="CE573" s="10" t="s">
        <v>5508</v>
      </c>
      <c r="CF573" s="10" t="s">
        <v>3714</v>
      </c>
    </row>
    <row r="574" spans="83:84" ht="12" customHeight="1">
      <c r="CE574" s="10" t="s">
        <v>5509</v>
      </c>
      <c r="CF574" s="10" t="s">
        <v>3715</v>
      </c>
    </row>
    <row r="575" spans="83:84" ht="12" customHeight="1">
      <c r="CE575" s="10" t="s">
        <v>5510</v>
      </c>
      <c r="CF575" s="10" t="s">
        <v>3716</v>
      </c>
    </row>
    <row r="576" spans="83:84" ht="12" customHeight="1">
      <c r="CE576" s="10" t="s">
        <v>5511</v>
      </c>
      <c r="CF576" s="10" t="s">
        <v>3717</v>
      </c>
    </row>
    <row r="577" spans="83:84" ht="12" customHeight="1">
      <c r="CE577" s="10" t="s">
        <v>5512</v>
      </c>
      <c r="CF577" s="10" t="s">
        <v>3718</v>
      </c>
    </row>
    <row r="578" spans="83:84" ht="12" customHeight="1">
      <c r="CE578" s="10" t="s">
        <v>5513</v>
      </c>
      <c r="CF578" s="10" t="s">
        <v>3719</v>
      </c>
    </row>
    <row r="579" spans="83:84" ht="12" customHeight="1">
      <c r="CE579" s="10" t="s">
        <v>5514</v>
      </c>
      <c r="CF579" s="10" t="s">
        <v>3720</v>
      </c>
    </row>
    <row r="580" spans="83:84" ht="12" customHeight="1">
      <c r="CE580" s="10" t="s">
        <v>5515</v>
      </c>
      <c r="CF580" s="10" t="s">
        <v>3721</v>
      </c>
    </row>
    <row r="581" spans="83:84" ht="12" customHeight="1">
      <c r="CE581" s="10" t="s">
        <v>5516</v>
      </c>
      <c r="CF581" s="10" t="s">
        <v>3722</v>
      </c>
    </row>
    <row r="582" spans="83:84" ht="12" customHeight="1">
      <c r="CE582" s="10" t="s">
        <v>5517</v>
      </c>
      <c r="CF582" s="10" t="s">
        <v>3723</v>
      </c>
    </row>
    <row r="583" spans="83:84" ht="12" customHeight="1">
      <c r="CE583" s="10" t="s">
        <v>5518</v>
      </c>
      <c r="CF583" s="10" t="s">
        <v>3724</v>
      </c>
    </row>
    <row r="584" spans="83:84" ht="12" customHeight="1">
      <c r="CE584" s="10" t="s">
        <v>5519</v>
      </c>
      <c r="CF584" s="10" t="s">
        <v>3725</v>
      </c>
    </row>
    <row r="585" spans="83:84" ht="12" customHeight="1">
      <c r="CE585" s="10" t="s">
        <v>5520</v>
      </c>
      <c r="CF585" s="10" t="s">
        <v>3726</v>
      </c>
    </row>
    <row r="586" spans="83:84" ht="12" customHeight="1">
      <c r="CE586" s="10" t="s">
        <v>5521</v>
      </c>
      <c r="CF586" s="10" t="s">
        <v>3727</v>
      </c>
    </row>
    <row r="587" spans="83:84" ht="12" customHeight="1">
      <c r="CE587" s="10" t="s">
        <v>5522</v>
      </c>
      <c r="CF587" s="10" t="s">
        <v>3728</v>
      </c>
    </row>
    <row r="588" spans="83:84" ht="12" customHeight="1">
      <c r="CE588" s="10" t="s">
        <v>5523</v>
      </c>
      <c r="CF588" s="10" t="s">
        <v>3729</v>
      </c>
    </row>
    <row r="589" spans="83:84" ht="12" customHeight="1">
      <c r="CE589" s="10" t="s">
        <v>5524</v>
      </c>
      <c r="CF589" s="10" t="s">
        <v>3730</v>
      </c>
    </row>
    <row r="590" spans="83:84" ht="12" customHeight="1">
      <c r="CE590" s="10" t="s">
        <v>5525</v>
      </c>
      <c r="CF590" s="10" t="s">
        <v>3731</v>
      </c>
    </row>
    <row r="591" spans="83:84" ht="12" customHeight="1">
      <c r="CE591" s="10" t="s">
        <v>5526</v>
      </c>
      <c r="CF591" s="10" t="s">
        <v>3732</v>
      </c>
    </row>
    <row r="592" spans="83:84" ht="12" customHeight="1">
      <c r="CE592" s="10" t="s">
        <v>5527</v>
      </c>
      <c r="CF592" s="10" t="s">
        <v>3733</v>
      </c>
    </row>
    <row r="593" spans="83:84" ht="12" customHeight="1">
      <c r="CE593" s="10" t="s">
        <v>5528</v>
      </c>
      <c r="CF593" s="10" t="s">
        <v>3734</v>
      </c>
    </row>
    <row r="594" spans="83:84" ht="12" customHeight="1">
      <c r="CE594" s="10" t="s">
        <v>5529</v>
      </c>
      <c r="CF594" s="10" t="s">
        <v>3735</v>
      </c>
    </row>
    <row r="595" spans="83:84" ht="12" customHeight="1">
      <c r="CE595" s="10" t="s">
        <v>5530</v>
      </c>
      <c r="CF595" s="10" t="s">
        <v>3736</v>
      </c>
    </row>
    <row r="596" spans="83:84" ht="12" customHeight="1">
      <c r="CE596" s="10" t="s">
        <v>5531</v>
      </c>
      <c r="CF596" s="10" t="s">
        <v>3737</v>
      </c>
    </row>
    <row r="597" spans="83:84" ht="12" customHeight="1">
      <c r="CE597" s="10" t="s">
        <v>5532</v>
      </c>
      <c r="CF597" s="10" t="s">
        <v>3738</v>
      </c>
    </row>
    <row r="598" spans="83:84" ht="12" customHeight="1">
      <c r="CE598" s="10" t="s">
        <v>5533</v>
      </c>
      <c r="CF598" s="10" t="s">
        <v>3739</v>
      </c>
    </row>
    <row r="599" spans="83:84" ht="12" customHeight="1">
      <c r="CE599" s="10" t="s">
        <v>86</v>
      </c>
      <c r="CF599" s="10" t="s">
        <v>3740</v>
      </c>
    </row>
    <row r="600" spans="83:84" ht="12" customHeight="1">
      <c r="CE600" s="10" t="s">
        <v>5534</v>
      </c>
      <c r="CF600" s="10" t="s">
        <v>3741</v>
      </c>
    </row>
    <row r="601" spans="83:84" ht="12" customHeight="1">
      <c r="CE601" s="10" t="s">
        <v>5535</v>
      </c>
      <c r="CF601" s="10" t="s">
        <v>3742</v>
      </c>
    </row>
    <row r="602" spans="83:84" ht="12" customHeight="1">
      <c r="CE602" s="10" t="s">
        <v>5536</v>
      </c>
      <c r="CF602" s="10" t="s">
        <v>3743</v>
      </c>
    </row>
    <row r="603" spans="83:84" ht="12" customHeight="1">
      <c r="CE603" s="10" t="s">
        <v>5537</v>
      </c>
      <c r="CF603" s="10" t="s">
        <v>3744</v>
      </c>
    </row>
    <row r="604" spans="83:84" ht="12" customHeight="1">
      <c r="CE604" s="10" t="s">
        <v>5538</v>
      </c>
      <c r="CF604" s="10" t="s">
        <v>3745</v>
      </c>
    </row>
    <row r="605" spans="83:84" ht="12" customHeight="1">
      <c r="CE605" s="10" t="s">
        <v>5539</v>
      </c>
      <c r="CF605" s="10" t="s">
        <v>3746</v>
      </c>
    </row>
    <row r="606" spans="83:84" ht="12" customHeight="1">
      <c r="CE606" s="10" t="s">
        <v>5540</v>
      </c>
      <c r="CF606" s="10" t="s">
        <v>3747</v>
      </c>
    </row>
    <row r="607" spans="83:84" ht="12" customHeight="1">
      <c r="CE607" s="10" t="s">
        <v>5541</v>
      </c>
      <c r="CF607" s="10" t="s">
        <v>3748</v>
      </c>
    </row>
    <row r="608" spans="83:84" ht="12" customHeight="1">
      <c r="CE608" s="10" t="s">
        <v>5542</v>
      </c>
      <c r="CF608" s="10" t="s">
        <v>3749</v>
      </c>
    </row>
    <row r="609" spans="83:84" ht="12" customHeight="1">
      <c r="CE609" s="10" t="s">
        <v>5543</v>
      </c>
      <c r="CF609" s="10" t="s">
        <v>3750</v>
      </c>
    </row>
    <row r="610" spans="83:84" ht="12" customHeight="1">
      <c r="CE610" s="10" t="s">
        <v>5544</v>
      </c>
      <c r="CF610" s="10" t="s">
        <v>3751</v>
      </c>
    </row>
    <row r="611" spans="83:84" ht="12" customHeight="1">
      <c r="CE611" s="10" t="s">
        <v>5545</v>
      </c>
      <c r="CF611" s="10" t="s">
        <v>3752</v>
      </c>
    </row>
    <row r="612" spans="83:84" ht="12" customHeight="1">
      <c r="CE612" s="10" t="s">
        <v>5546</v>
      </c>
      <c r="CF612" s="10" t="s">
        <v>3753</v>
      </c>
    </row>
    <row r="613" spans="83:84" ht="12" customHeight="1">
      <c r="CE613" s="10" t="s">
        <v>5547</v>
      </c>
      <c r="CF613" s="10" t="s">
        <v>3754</v>
      </c>
    </row>
    <row r="614" spans="83:84" ht="12" customHeight="1">
      <c r="CE614" s="10" t="s">
        <v>5548</v>
      </c>
      <c r="CF614" s="10" t="s">
        <v>3755</v>
      </c>
    </row>
    <row r="615" spans="83:84" ht="12" customHeight="1">
      <c r="CE615" s="10" t="s">
        <v>5549</v>
      </c>
      <c r="CF615" s="10" t="s">
        <v>3756</v>
      </c>
    </row>
    <row r="616" spans="83:84" ht="12" customHeight="1">
      <c r="CE616" s="10" t="s">
        <v>5550</v>
      </c>
      <c r="CF616" s="10" t="s">
        <v>3757</v>
      </c>
    </row>
    <row r="617" spans="83:84" ht="12" customHeight="1">
      <c r="CE617" s="10" t="s">
        <v>5551</v>
      </c>
      <c r="CF617" s="10" t="s">
        <v>3758</v>
      </c>
    </row>
    <row r="618" spans="83:84" ht="12" customHeight="1">
      <c r="CE618" s="10" t="s">
        <v>5552</v>
      </c>
      <c r="CF618" s="10" t="s">
        <v>3759</v>
      </c>
    </row>
    <row r="619" spans="83:84" ht="12" customHeight="1">
      <c r="CE619" s="10" t="s">
        <v>5553</v>
      </c>
      <c r="CF619" s="10" t="s">
        <v>3760</v>
      </c>
    </row>
    <row r="620" spans="83:84" ht="12" customHeight="1">
      <c r="CE620" s="10" t="s">
        <v>5554</v>
      </c>
      <c r="CF620" s="10" t="s">
        <v>3761</v>
      </c>
    </row>
    <row r="621" spans="83:84" ht="12" customHeight="1">
      <c r="CE621" s="10" t="s">
        <v>5555</v>
      </c>
      <c r="CF621" s="10" t="s">
        <v>3762</v>
      </c>
    </row>
    <row r="622" spans="83:84" ht="12" customHeight="1">
      <c r="CE622" s="10" t="s">
        <v>5556</v>
      </c>
      <c r="CF622" s="10" t="s">
        <v>3763</v>
      </c>
    </row>
    <row r="623" spans="83:84" ht="12" customHeight="1">
      <c r="CE623" s="10" t="s">
        <v>5557</v>
      </c>
      <c r="CF623" s="10" t="s">
        <v>3764</v>
      </c>
    </row>
    <row r="624" spans="83:84" ht="12" customHeight="1">
      <c r="CE624" s="10" t="s">
        <v>5558</v>
      </c>
      <c r="CF624" s="10" t="s">
        <v>3765</v>
      </c>
    </row>
    <row r="625" spans="83:84" ht="12" customHeight="1">
      <c r="CE625" s="10" t="s">
        <v>5559</v>
      </c>
      <c r="CF625" s="10" t="s">
        <v>3766</v>
      </c>
    </row>
    <row r="626" spans="83:84" ht="12" customHeight="1">
      <c r="CE626" s="10" t="s">
        <v>5560</v>
      </c>
      <c r="CF626" s="10" t="s">
        <v>3767</v>
      </c>
    </row>
    <row r="627" spans="83:84" ht="12" customHeight="1">
      <c r="CE627" s="10" t="s">
        <v>5561</v>
      </c>
      <c r="CF627" s="10" t="s">
        <v>3768</v>
      </c>
    </row>
    <row r="628" spans="83:84" ht="12" customHeight="1">
      <c r="CE628" s="10" t="s">
        <v>5562</v>
      </c>
      <c r="CF628" s="10" t="s">
        <v>3769</v>
      </c>
    </row>
    <row r="629" spans="83:84" ht="12" customHeight="1">
      <c r="CE629" s="10" t="s">
        <v>5563</v>
      </c>
      <c r="CF629" s="10" t="s">
        <v>3770</v>
      </c>
    </row>
    <row r="630" spans="83:84" ht="12" customHeight="1">
      <c r="CE630" s="10" t="s">
        <v>5564</v>
      </c>
      <c r="CF630" s="10" t="s">
        <v>3771</v>
      </c>
    </row>
    <row r="631" spans="83:84" ht="12" customHeight="1">
      <c r="CE631" s="10" t="s">
        <v>5565</v>
      </c>
      <c r="CF631" s="10" t="s">
        <v>3772</v>
      </c>
    </row>
    <row r="632" spans="83:84" ht="12" customHeight="1">
      <c r="CE632" s="10" t="s">
        <v>5566</v>
      </c>
      <c r="CF632" s="10" t="s">
        <v>3773</v>
      </c>
    </row>
    <row r="633" spans="83:84" ht="12" customHeight="1">
      <c r="CE633" s="10" t="s">
        <v>5567</v>
      </c>
      <c r="CF633" s="10" t="s">
        <v>3774</v>
      </c>
    </row>
    <row r="634" spans="83:84" ht="12" customHeight="1">
      <c r="CE634" s="10" t="s">
        <v>5568</v>
      </c>
      <c r="CF634" s="10" t="s">
        <v>3775</v>
      </c>
    </row>
    <row r="635" spans="83:84" ht="12" customHeight="1">
      <c r="CE635" s="10" t="s">
        <v>5569</v>
      </c>
      <c r="CF635" s="10" t="s">
        <v>3776</v>
      </c>
    </row>
    <row r="636" spans="83:84" ht="12" customHeight="1">
      <c r="CE636" s="10" t="s">
        <v>5570</v>
      </c>
      <c r="CF636" s="10" t="s">
        <v>3777</v>
      </c>
    </row>
    <row r="637" spans="83:84" ht="12" customHeight="1">
      <c r="CE637" s="10" t="s">
        <v>5571</v>
      </c>
      <c r="CF637" s="10" t="s">
        <v>3778</v>
      </c>
    </row>
    <row r="638" spans="83:84" ht="12" customHeight="1">
      <c r="CE638" s="10" t="s">
        <v>5572</v>
      </c>
      <c r="CF638" s="10" t="s">
        <v>3779</v>
      </c>
    </row>
    <row r="639" spans="83:84" ht="12" customHeight="1">
      <c r="CE639" s="10" t="s">
        <v>5573</v>
      </c>
      <c r="CF639" s="10" t="s">
        <v>3780</v>
      </c>
    </row>
    <row r="640" spans="83:84" ht="12" customHeight="1">
      <c r="CE640" s="10" t="s">
        <v>5574</v>
      </c>
      <c r="CF640" s="10" t="s">
        <v>3781</v>
      </c>
    </row>
    <row r="641" spans="83:84" ht="12" customHeight="1">
      <c r="CE641" s="10" t="s">
        <v>5575</v>
      </c>
      <c r="CF641" s="10" t="s">
        <v>3782</v>
      </c>
    </row>
    <row r="642" spans="83:84" ht="12" customHeight="1">
      <c r="CE642" s="10" t="s">
        <v>5576</v>
      </c>
      <c r="CF642" s="10" t="s">
        <v>3783</v>
      </c>
    </row>
    <row r="643" spans="83:84" ht="12" customHeight="1">
      <c r="CE643" s="10" t="s">
        <v>5577</v>
      </c>
      <c r="CF643" s="10" t="s">
        <v>3784</v>
      </c>
    </row>
    <row r="644" spans="83:84" ht="12" customHeight="1">
      <c r="CE644" s="10" t="s">
        <v>5578</v>
      </c>
      <c r="CF644" s="10" t="s">
        <v>3785</v>
      </c>
    </row>
    <row r="645" spans="83:84" ht="12" customHeight="1">
      <c r="CE645" s="10" t="s">
        <v>5579</v>
      </c>
      <c r="CF645" s="10" t="s">
        <v>3786</v>
      </c>
    </row>
    <row r="646" spans="83:84" ht="12" customHeight="1">
      <c r="CE646" s="10" t="s">
        <v>5580</v>
      </c>
      <c r="CF646" s="10" t="s">
        <v>3787</v>
      </c>
    </row>
    <row r="647" spans="83:84" ht="12" customHeight="1">
      <c r="CE647" s="10" t="s">
        <v>5581</v>
      </c>
      <c r="CF647" s="10" t="s">
        <v>3788</v>
      </c>
    </row>
    <row r="648" spans="83:84" ht="12" customHeight="1">
      <c r="CE648" s="10" t="s">
        <v>5582</v>
      </c>
      <c r="CF648" s="10" t="s">
        <v>3789</v>
      </c>
    </row>
    <row r="649" spans="83:84" ht="12" customHeight="1">
      <c r="CE649" s="10" t="s">
        <v>5583</v>
      </c>
      <c r="CF649" s="10" t="s">
        <v>3790</v>
      </c>
    </row>
    <row r="650" spans="83:84" ht="12" customHeight="1">
      <c r="CE650" s="10" t="s">
        <v>5584</v>
      </c>
      <c r="CF650" s="10" t="s">
        <v>3791</v>
      </c>
    </row>
    <row r="651" spans="83:84" ht="12" customHeight="1">
      <c r="CE651" s="10" t="s">
        <v>5585</v>
      </c>
      <c r="CF651" s="10" t="s">
        <v>3792</v>
      </c>
    </row>
    <row r="652" spans="83:84" ht="12" customHeight="1">
      <c r="CE652" s="10" t="s">
        <v>5586</v>
      </c>
      <c r="CF652" s="10" t="s">
        <v>3793</v>
      </c>
    </row>
    <row r="653" spans="83:84" ht="12" customHeight="1">
      <c r="CE653" s="10" t="s">
        <v>5587</v>
      </c>
      <c r="CF653" s="10" t="s">
        <v>3794</v>
      </c>
    </row>
    <row r="654" spans="83:84" ht="12" customHeight="1">
      <c r="CE654" s="10" t="s">
        <v>90</v>
      </c>
      <c r="CF654" s="10" t="s">
        <v>3795</v>
      </c>
    </row>
    <row r="655" spans="83:84" ht="12" customHeight="1">
      <c r="CE655" s="10" t="s">
        <v>5588</v>
      </c>
      <c r="CF655" s="10" t="s">
        <v>3796</v>
      </c>
    </row>
    <row r="656" spans="83:84" ht="12" customHeight="1">
      <c r="CE656" s="10" t="s">
        <v>5589</v>
      </c>
      <c r="CF656" s="10" t="s">
        <v>3797</v>
      </c>
    </row>
    <row r="657" spans="83:84" ht="12" customHeight="1">
      <c r="CE657" s="10" t="s">
        <v>5590</v>
      </c>
      <c r="CF657" s="10" t="s">
        <v>3798</v>
      </c>
    </row>
    <row r="658" spans="83:84" ht="12" customHeight="1">
      <c r="CE658" s="10" t="s">
        <v>5591</v>
      </c>
      <c r="CF658" s="10" t="s">
        <v>3799</v>
      </c>
    </row>
    <row r="659" spans="83:84" ht="12" customHeight="1">
      <c r="CE659" s="10" t="s">
        <v>5592</v>
      </c>
      <c r="CF659" s="10" t="s">
        <v>3800</v>
      </c>
    </row>
    <row r="660" spans="83:84" ht="12" customHeight="1">
      <c r="CE660" s="10" t="s">
        <v>5593</v>
      </c>
      <c r="CF660" s="10" t="s">
        <v>3801</v>
      </c>
    </row>
    <row r="661" spans="83:84" ht="12" customHeight="1">
      <c r="CE661" s="10" t="s">
        <v>5594</v>
      </c>
      <c r="CF661" s="10" t="s">
        <v>3802</v>
      </c>
    </row>
    <row r="662" spans="83:84" ht="12" customHeight="1">
      <c r="CE662" s="10" t="s">
        <v>5595</v>
      </c>
      <c r="CF662" s="10" t="s">
        <v>3803</v>
      </c>
    </row>
    <row r="663" spans="83:84" ht="12" customHeight="1">
      <c r="CE663" s="10" t="s">
        <v>5596</v>
      </c>
      <c r="CF663" s="10" t="s">
        <v>3804</v>
      </c>
    </row>
    <row r="664" spans="83:84" ht="12" customHeight="1">
      <c r="CE664" s="10" t="s">
        <v>5597</v>
      </c>
      <c r="CF664" s="10" t="s">
        <v>3805</v>
      </c>
    </row>
    <row r="665" spans="83:84" ht="12" customHeight="1">
      <c r="CE665" s="10" t="s">
        <v>5598</v>
      </c>
      <c r="CF665" s="10" t="s">
        <v>3806</v>
      </c>
    </row>
    <row r="666" spans="83:84" ht="12" customHeight="1">
      <c r="CE666" s="10" t="s">
        <v>5599</v>
      </c>
      <c r="CF666" s="10" t="s">
        <v>3807</v>
      </c>
    </row>
    <row r="667" spans="83:84" ht="12" customHeight="1">
      <c r="CE667" s="10" t="s">
        <v>5600</v>
      </c>
      <c r="CF667" s="10" t="s">
        <v>3808</v>
      </c>
    </row>
    <row r="668" spans="83:84" ht="12" customHeight="1">
      <c r="CE668" s="10" t="s">
        <v>5601</v>
      </c>
      <c r="CF668" s="10" t="s">
        <v>3809</v>
      </c>
    </row>
    <row r="669" spans="83:84" ht="12" customHeight="1">
      <c r="CE669" s="10" t="s">
        <v>5602</v>
      </c>
      <c r="CF669" s="10" t="s">
        <v>3810</v>
      </c>
    </row>
    <row r="670" spans="83:84" ht="12" customHeight="1">
      <c r="CE670" s="10" t="s">
        <v>5603</v>
      </c>
      <c r="CF670" s="10" t="s">
        <v>3811</v>
      </c>
    </row>
    <row r="671" spans="83:84" ht="12" customHeight="1">
      <c r="CE671" s="10" t="s">
        <v>5604</v>
      </c>
      <c r="CF671" s="10" t="s">
        <v>3812</v>
      </c>
    </row>
    <row r="672" spans="83:84" ht="12" customHeight="1">
      <c r="CE672" s="10" t="s">
        <v>5605</v>
      </c>
      <c r="CF672" s="10" t="s">
        <v>3813</v>
      </c>
    </row>
    <row r="673" spans="83:84" ht="12" customHeight="1">
      <c r="CE673" s="10" t="s">
        <v>5606</v>
      </c>
      <c r="CF673" s="10" t="s">
        <v>3814</v>
      </c>
    </row>
    <row r="674" spans="83:84" ht="12" customHeight="1">
      <c r="CE674" s="10" t="s">
        <v>5607</v>
      </c>
      <c r="CF674" s="10" t="s">
        <v>3815</v>
      </c>
    </row>
    <row r="675" spans="83:84" ht="12" customHeight="1">
      <c r="CE675" s="10" t="s">
        <v>5608</v>
      </c>
      <c r="CF675" s="10" t="s">
        <v>3816</v>
      </c>
    </row>
    <row r="676" spans="83:84" ht="12" customHeight="1">
      <c r="CE676" s="10" t="s">
        <v>5609</v>
      </c>
      <c r="CF676" s="10" t="s">
        <v>3817</v>
      </c>
    </row>
    <row r="677" spans="83:84" ht="12" customHeight="1">
      <c r="CE677" s="10" t="s">
        <v>5610</v>
      </c>
      <c r="CF677" s="10" t="s">
        <v>3818</v>
      </c>
    </row>
    <row r="678" spans="83:84" ht="12" customHeight="1">
      <c r="CE678" s="10" t="s">
        <v>5611</v>
      </c>
      <c r="CF678" s="10" t="s">
        <v>3819</v>
      </c>
    </row>
    <row r="679" spans="83:84" ht="12" customHeight="1">
      <c r="CE679" s="10" t="s">
        <v>5612</v>
      </c>
      <c r="CF679" s="10" t="s">
        <v>3820</v>
      </c>
    </row>
    <row r="680" spans="83:84" ht="12" customHeight="1">
      <c r="CE680" s="10" t="s">
        <v>5613</v>
      </c>
      <c r="CF680" s="10" t="s">
        <v>3821</v>
      </c>
    </row>
    <row r="681" spans="83:84" ht="12" customHeight="1">
      <c r="CE681" s="10" t="s">
        <v>5614</v>
      </c>
      <c r="CF681" s="10" t="s">
        <v>3822</v>
      </c>
    </row>
    <row r="682" spans="83:84" ht="12" customHeight="1">
      <c r="CE682" s="10" t="s">
        <v>5615</v>
      </c>
      <c r="CF682" s="10" t="s">
        <v>3823</v>
      </c>
    </row>
    <row r="683" spans="83:84" ht="12" customHeight="1">
      <c r="CE683" s="10" t="s">
        <v>5616</v>
      </c>
      <c r="CF683" s="10" t="s">
        <v>3824</v>
      </c>
    </row>
    <row r="684" spans="83:84" ht="12" customHeight="1">
      <c r="CE684" s="10" t="s">
        <v>5617</v>
      </c>
      <c r="CF684" s="10" t="s">
        <v>3825</v>
      </c>
    </row>
    <row r="685" spans="83:84" ht="12" customHeight="1">
      <c r="CE685" s="10" t="s">
        <v>5618</v>
      </c>
      <c r="CF685" s="10" t="s">
        <v>3826</v>
      </c>
    </row>
    <row r="686" spans="83:84" ht="12" customHeight="1">
      <c r="CE686" s="10" t="s">
        <v>5619</v>
      </c>
      <c r="CF686" s="10" t="s">
        <v>3827</v>
      </c>
    </row>
    <row r="687" spans="83:84" ht="12" customHeight="1">
      <c r="CE687" s="10" t="s">
        <v>5620</v>
      </c>
      <c r="CF687" s="10" t="s">
        <v>3828</v>
      </c>
    </row>
    <row r="688" spans="83:84" ht="12" customHeight="1">
      <c r="CE688" s="10" t="s">
        <v>5621</v>
      </c>
      <c r="CF688" s="10" t="s">
        <v>3829</v>
      </c>
    </row>
    <row r="689" spans="83:84" ht="12" customHeight="1">
      <c r="CE689" s="10" t="s">
        <v>5622</v>
      </c>
      <c r="CF689" s="10" t="s">
        <v>3830</v>
      </c>
    </row>
    <row r="690" spans="83:84" ht="12" customHeight="1">
      <c r="CE690" s="10" t="s">
        <v>5623</v>
      </c>
      <c r="CF690" s="10" t="s">
        <v>3831</v>
      </c>
    </row>
    <row r="691" spans="83:84" ht="12" customHeight="1">
      <c r="CE691" s="10" t="s">
        <v>5624</v>
      </c>
      <c r="CF691" s="10" t="s">
        <v>3832</v>
      </c>
    </row>
    <row r="692" spans="83:84" ht="12" customHeight="1">
      <c r="CE692" s="10" t="s">
        <v>5625</v>
      </c>
      <c r="CF692" s="10" t="s">
        <v>3833</v>
      </c>
    </row>
    <row r="693" spans="83:84" ht="12" customHeight="1">
      <c r="CE693" s="10" t="s">
        <v>5626</v>
      </c>
      <c r="CF693" s="10" t="s">
        <v>3834</v>
      </c>
    </row>
    <row r="694" spans="83:84" ht="12" customHeight="1">
      <c r="CE694" s="10" t="s">
        <v>5627</v>
      </c>
      <c r="CF694" s="10" t="s">
        <v>3835</v>
      </c>
    </row>
    <row r="695" spans="83:84" ht="12" customHeight="1">
      <c r="CE695" s="10" t="s">
        <v>5628</v>
      </c>
      <c r="CF695" s="10" t="s">
        <v>3836</v>
      </c>
    </row>
    <row r="696" spans="83:84" ht="12" customHeight="1">
      <c r="CE696" s="10" t="s">
        <v>5629</v>
      </c>
      <c r="CF696" s="10" t="s">
        <v>3837</v>
      </c>
    </row>
    <row r="697" spans="83:84" ht="12" customHeight="1">
      <c r="CE697" s="10" t="s">
        <v>5630</v>
      </c>
      <c r="CF697" s="10" t="s">
        <v>3838</v>
      </c>
    </row>
    <row r="698" spans="83:84" ht="12" customHeight="1">
      <c r="CE698" s="10" t="s">
        <v>5631</v>
      </c>
      <c r="CF698" s="10" t="s">
        <v>3839</v>
      </c>
    </row>
    <row r="699" spans="83:84" ht="12" customHeight="1">
      <c r="CE699" s="10" t="s">
        <v>5632</v>
      </c>
      <c r="CF699" s="10" t="s">
        <v>3840</v>
      </c>
    </row>
    <row r="700" spans="83:84" ht="12" customHeight="1">
      <c r="CE700" s="10" t="s">
        <v>5633</v>
      </c>
      <c r="CF700" s="10" t="s">
        <v>3841</v>
      </c>
    </row>
    <row r="701" spans="83:84" ht="12" customHeight="1">
      <c r="CE701" s="10" t="s">
        <v>5634</v>
      </c>
      <c r="CF701" s="10" t="s">
        <v>3842</v>
      </c>
    </row>
    <row r="702" spans="83:84" ht="12" customHeight="1">
      <c r="CE702" s="10" t="s">
        <v>5635</v>
      </c>
      <c r="CF702" s="10" t="s">
        <v>3843</v>
      </c>
    </row>
    <row r="703" spans="83:84" ht="12" customHeight="1">
      <c r="CE703" s="10" t="s">
        <v>5636</v>
      </c>
      <c r="CF703" s="10" t="s">
        <v>3844</v>
      </c>
    </row>
    <row r="704" spans="83:84" ht="12" customHeight="1">
      <c r="CE704" s="10" t="s">
        <v>5637</v>
      </c>
      <c r="CF704" s="10" t="s">
        <v>3845</v>
      </c>
    </row>
    <row r="705" spans="83:84" ht="12" customHeight="1">
      <c r="CE705" s="10" t="s">
        <v>5638</v>
      </c>
      <c r="CF705" s="10" t="s">
        <v>3846</v>
      </c>
    </row>
    <row r="706" spans="83:84" ht="12" customHeight="1">
      <c r="CE706" s="10" t="s">
        <v>5639</v>
      </c>
      <c r="CF706" s="10" t="s">
        <v>3847</v>
      </c>
    </row>
    <row r="707" spans="83:84" ht="12" customHeight="1">
      <c r="CE707" s="10" t="s">
        <v>5640</v>
      </c>
      <c r="CF707" s="10" t="s">
        <v>3848</v>
      </c>
    </row>
    <row r="708" spans="83:84" ht="12" customHeight="1">
      <c r="CE708" s="10" t="s">
        <v>5641</v>
      </c>
      <c r="CF708" s="10" t="s">
        <v>3849</v>
      </c>
    </row>
    <row r="709" spans="83:84" ht="12" customHeight="1">
      <c r="CE709" s="10" t="s">
        <v>5642</v>
      </c>
      <c r="CF709" s="10" t="s">
        <v>3850</v>
      </c>
    </row>
    <row r="710" spans="83:84" ht="12" customHeight="1">
      <c r="CE710" s="10" t="s">
        <v>5643</v>
      </c>
      <c r="CF710" s="10" t="s">
        <v>3851</v>
      </c>
    </row>
    <row r="711" spans="83:84" ht="12" customHeight="1">
      <c r="CE711" s="10" t="s">
        <v>5644</v>
      </c>
      <c r="CF711" s="10" t="s">
        <v>3852</v>
      </c>
    </row>
    <row r="712" spans="83:84" ht="12" customHeight="1">
      <c r="CE712" s="10" t="s">
        <v>5645</v>
      </c>
      <c r="CF712" s="10" t="s">
        <v>3853</v>
      </c>
    </row>
    <row r="713" spans="83:84" ht="12" customHeight="1">
      <c r="CE713" s="10" t="s">
        <v>5646</v>
      </c>
      <c r="CF713" s="10" t="s">
        <v>3854</v>
      </c>
    </row>
    <row r="714" spans="83:84" ht="12" customHeight="1">
      <c r="CE714" s="10" t="s">
        <v>5647</v>
      </c>
      <c r="CF714" s="10" t="s">
        <v>3855</v>
      </c>
    </row>
    <row r="715" spans="83:84" ht="12" customHeight="1">
      <c r="CE715" s="10" t="s">
        <v>5648</v>
      </c>
      <c r="CF715" s="10" t="s">
        <v>3856</v>
      </c>
    </row>
    <row r="716" spans="83:84" ht="12" customHeight="1">
      <c r="CE716" s="10" t="s">
        <v>5649</v>
      </c>
      <c r="CF716" s="10" t="s">
        <v>3857</v>
      </c>
    </row>
    <row r="717" spans="83:84" ht="12" customHeight="1">
      <c r="CE717" s="10" t="s">
        <v>93</v>
      </c>
      <c r="CF717" s="10" t="s">
        <v>3858</v>
      </c>
    </row>
    <row r="718" spans="83:84" ht="12" customHeight="1">
      <c r="CE718" s="10" t="s">
        <v>5650</v>
      </c>
      <c r="CF718" s="10" t="s">
        <v>3859</v>
      </c>
    </row>
    <row r="719" spans="83:84" ht="12" customHeight="1">
      <c r="CE719" s="10" t="s">
        <v>5651</v>
      </c>
      <c r="CF719" s="10" t="s">
        <v>3860</v>
      </c>
    </row>
    <row r="720" spans="83:84" ht="12" customHeight="1">
      <c r="CE720" s="10" t="s">
        <v>5652</v>
      </c>
      <c r="CF720" s="10" t="s">
        <v>3861</v>
      </c>
    </row>
    <row r="721" spans="83:84" ht="12" customHeight="1">
      <c r="CE721" s="10" t="s">
        <v>5653</v>
      </c>
      <c r="CF721" s="10" t="s">
        <v>3862</v>
      </c>
    </row>
    <row r="722" spans="83:84" ht="12" customHeight="1">
      <c r="CE722" s="10" t="s">
        <v>5654</v>
      </c>
      <c r="CF722" s="10" t="s">
        <v>3863</v>
      </c>
    </row>
    <row r="723" spans="83:84" ht="12" customHeight="1">
      <c r="CE723" s="10" t="s">
        <v>5655</v>
      </c>
      <c r="CF723" s="10" t="s">
        <v>3864</v>
      </c>
    </row>
    <row r="724" spans="83:84" ht="12" customHeight="1">
      <c r="CE724" s="10" t="s">
        <v>5656</v>
      </c>
      <c r="CF724" s="10" t="s">
        <v>3865</v>
      </c>
    </row>
    <row r="725" spans="83:84" ht="12" customHeight="1">
      <c r="CE725" s="10" t="s">
        <v>5657</v>
      </c>
      <c r="CF725" s="10" t="s">
        <v>3866</v>
      </c>
    </row>
    <row r="726" spans="83:84" ht="12" customHeight="1">
      <c r="CE726" s="10" t="s">
        <v>5658</v>
      </c>
      <c r="CF726" s="10" t="s">
        <v>3867</v>
      </c>
    </row>
    <row r="727" spans="83:84" ht="12" customHeight="1">
      <c r="CE727" s="10" t="s">
        <v>5659</v>
      </c>
      <c r="CF727" s="10" t="s">
        <v>3868</v>
      </c>
    </row>
    <row r="728" spans="83:84" ht="12" customHeight="1">
      <c r="CE728" s="10" t="s">
        <v>5660</v>
      </c>
      <c r="CF728" s="10" t="s">
        <v>3869</v>
      </c>
    </row>
    <row r="729" spans="83:84" ht="12" customHeight="1">
      <c r="CE729" s="10" t="s">
        <v>5661</v>
      </c>
      <c r="CF729" s="10" t="s">
        <v>3870</v>
      </c>
    </row>
    <row r="730" spans="83:84" ht="12" customHeight="1">
      <c r="CE730" s="10" t="s">
        <v>5662</v>
      </c>
      <c r="CF730" s="10" t="s">
        <v>3871</v>
      </c>
    </row>
    <row r="731" spans="83:84" ht="12" customHeight="1">
      <c r="CE731" s="10" t="s">
        <v>5663</v>
      </c>
      <c r="CF731" s="10" t="s">
        <v>3872</v>
      </c>
    </row>
    <row r="732" spans="83:84" ht="12" customHeight="1">
      <c r="CE732" s="10" t="s">
        <v>5664</v>
      </c>
      <c r="CF732" s="10" t="s">
        <v>3873</v>
      </c>
    </row>
    <row r="733" spans="83:84" ht="12" customHeight="1">
      <c r="CE733" s="10" t="s">
        <v>5665</v>
      </c>
      <c r="CF733" s="10" t="s">
        <v>3874</v>
      </c>
    </row>
    <row r="734" spans="83:84" ht="12" customHeight="1">
      <c r="CE734" s="10" t="s">
        <v>5666</v>
      </c>
      <c r="CF734" s="10" t="s">
        <v>3875</v>
      </c>
    </row>
    <row r="735" spans="83:84" ht="12" customHeight="1">
      <c r="CE735" s="10" t="s">
        <v>5667</v>
      </c>
      <c r="CF735" s="10" t="s">
        <v>3876</v>
      </c>
    </row>
    <row r="736" spans="83:84" ht="12" customHeight="1">
      <c r="CE736" s="10" t="s">
        <v>5668</v>
      </c>
      <c r="CF736" s="10" t="s">
        <v>3877</v>
      </c>
    </row>
    <row r="737" spans="83:84" ht="12" customHeight="1">
      <c r="CE737" s="10" t="s">
        <v>5669</v>
      </c>
      <c r="CF737" s="10" t="s">
        <v>3878</v>
      </c>
    </row>
    <row r="738" spans="83:84" ht="12" customHeight="1">
      <c r="CE738" s="10" t="s">
        <v>5670</v>
      </c>
      <c r="CF738" s="10" t="s">
        <v>3879</v>
      </c>
    </row>
    <row r="739" spans="83:84" ht="12" customHeight="1">
      <c r="CE739" s="10" t="s">
        <v>5671</v>
      </c>
      <c r="CF739" s="10" t="s">
        <v>3880</v>
      </c>
    </row>
    <row r="740" spans="83:84" ht="12" customHeight="1">
      <c r="CE740" s="10" t="s">
        <v>5672</v>
      </c>
      <c r="CF740" s="10" t="s">
        <v>3881</v>
      </c>
    </row>
    <row r="741" spans="83:84" ht="12" customHeight="1">
      <c r="CE741" s="10" t="s">
        <v>5673</v>
      </c>
      <c r="CF741" s="10" t="s">
        <v>3882</v>
      </c>
    </row>
    <row r="742" spans="83:84" ht="12" customHeight="1">
      <c r="CE742" s="10" t="s">
        <v>5674</v>
      </c>
      <c r="CF742" s="10" t="s">
        <v>3883</v>
      </c>
    </row>
    <row r="743" spans="83:84" ht="12" customHeight="1">
      <c r="CE743" s="10" t="s">
        <v>5675</v>
      </c>
      <c r="CF743" s="10" t="s">
        <v>3884</v>
      </c>
    </row>
    <row r="744" spans="83:84" ht="12" customHeight="1">
      <c r="CE744" s="10" t="s">
        <v>5676</v>
      </c>
      <c r="CF744" s="10" t="s">
        <v>3885</v>
      </c>
    </row>
    <row r="745" spans="83:84" ht="12" customHeight="1">
      <c r="CE745" s="10" t="s">
        <v>5677</v>
      </c>
      <c r="CF745" s="10" t="s">
        <v>3886</v>
      </c>
    </row>
    <row r="746" spans="83:84" ht="12" customHeight="1">
      <c r="CE746" s="10" t="s">
        <v>5678</v>
      </c>
      <c r="CF746" s="10" t="s">
        <v>3887</v>
      </c>
    </row>
    <row r="747" spans="83:84" ht="12" customHeight="1">
      <c r="CE747" s="10" t="s">
        <v>5679</v>
      </c>
      <c r="CF747" s="10" t="s">
        <v>3888</v>
      </c>
    </row>
    <row r="748" spans="83:84" ht="12" customHeight="1">
      <c r="CE748" s="10" t="s">
        <v>5680</v>
      </c>
      <c r="CF748" s="10" t="s">
        <v>3889</v>
      </c>
    </row>
    <row r="749" spans="83:84" ht="12" customHeight="1">
      <c r="CE749" s="10" t="s">
        <v>5681</v>
      </c>
      <c r="CF749" s="10" t="s">
        <v>3890</v>
      </c>
    </row>
    <row r="750" spans="83:84" ht="12" customHeight="1">
      <c r="CE750" s="10" t="s">
        <v>5682</v>
      </c>
      <c r="CF750" s="10" t="s">
        <v>3891</v>
      </c>
    </row>
    <row r="751" spans="83:84" ht="12" customHeight="1">
      <c r="CE751" s="10" t="s">
        <v>105</v>
      </c>
      <c r="CF751" s="10" t="s">
        <v>3892</v>
      </c>
    </row>
    <row r="752" spans="83:84" ht="12" customHeight="1">
      <c r="CE752" s="10" t="s">
        <v>5683</v>
      </c>
      <c r="CF752" s="10" t="s">
        <v>3893</v>
      </c>
    </row>
    <row r="753" spans="83:84" ht="12" customHeight="1">
      <c r="CE753" s="10" t="s">
        <v>5684</v>
      </c>
      <c r="CF753" s="10" t="s">
        <v>3894</v>
      </c>
    </row>
    <row r="754" spans="83:84" ht="12" customHeight="1">
      <c r="CE754" s="10" t="s">
        <v>5685</v>
      </c>
      <c r="CF754" s="10" t="s">
        <v>3895</v>
      </c>
    </row>
    <row r="755" spans="83:84" ht="12" customHeight="1">
      <c r="CE755" s="10" t="s">
        <v>5686</v>
      </c>
      <c r="CF755" s="10" t="s">
        <v>3896</v>
      </c>
    </row>
    <row r="756" spans="83:84" ht="12" customHeight="1">
      <c r="CE756" s="10" t="s">
        <v>5687</v>
      </c>
      <c r="CF756" s="10" t="s">
        <v>3897</v>
      </c>
    </row>
    <row r="757" spans="83:84" ht="12" customHeight="1">
      <c r="CE757" s="10" t="s">
        <v>5688</v>
      </c>
      <c r="CF757" s="10" t="s">
        <v>3898</v>
      </c>
    </row>
    <row r="758" spans="83:84" ht="12" customHeight="1">
      <c r="CE758" s="10" t="s">
        <v>5689</v>
      </c>
      <c r="CF758" s="10" t="s">
        <v>3899</v>
      </c>
    </row>
    <row r="759" spans="83:84" ht="12" customHeight="1">
      <c r="CE759" s="10" t="s">
        <v>5690</v>
      </c>
      <c r="CF759" s="10" t="s">
        <v>3900</v>
      </c>
    </row>
    <row r="760" spans="83:84" ht="12" customHeight="1">
      <c r="CE760" s="10" t="s">
        <v>5691</v>
      </c>
      <c r="CF760" s="10" t="s">
        <v>3901</v>
      </c>
    </row>
    <row r="761" spans="83:84" ht="12" customHeight="1">
      <c r="CE761" s="10" t="s">
        <v>5692</v>
      </c>
      <c r="CF761" s="10" t="s">
        <v>3902</v>
      </c>
    </row>
    <row r="762" spans="83:84" ht="12" customHeight="1">
      <c r="CE762" s="10" t="s">
        <v>5693</v>
      </c>
      <c r="CF762" s="10" t="s">
        <v>3903</v>
      </c>
    </row>
    <row r="763" spans="83:84" ht="12" customHeight="1">
      <c r="CE763" s="10" t="s">
        <v>5694</v>
      </c>
      <c r="CF763" s="10" t="s">
        <v>3904</v>
      </c>
    </row>
    <row r="764" spans="83:84" ht="12" customHeight="1">
      <c r="CE764" s="10" t="s">
        <v>5695</v>
      </c>
      <c r="CF764" s="10" t="s">
        <v>3905</v>
      </c>
    </row>
    <row r="765" spans="83:84" ht="12" customHeight="1">
      <c r="CE765" s="10" t="s">
        <v>5696</v>
      </c>
      <c r="CF765" s="10" t="s">
        <v>3906</v>
      </c>
    </row>
    <row r="766" spans="83:84" ht="12" customHeight="1">
      <c r="CE766" s="10" t="s">
        <v>5697</v>
      </c>
      <c r="CF766" s="10" t="s">
        <v>3907</v>
      </c>
    </row>
    <row r="767" spans="83:84" ht="12" customHeight="1">
      <c r="CE767" s="10" t="s">
        <v>5698</v>
      </c>
      <c r="CF767" s="10" t="s">
        <v>3908</v>
      </c>
    </row>
    <row r="768" spans="83:84" ht="12" customHeight="1">
      <c r="CE768" s="10" t="s">
        <v>5699</v>
      </c>
      <c r="CF768" s="10" t="s">
        <v>3909</v>
      </c>
    </row>
    <row r="769" spans="83:84" ht="12" customHeight="1">
      <c r="CE769" s="10" t="s">
        <v>5700</v>
      </c>
      <c r="CF769" s="10" t="s">
        <v>3910</v>
      </c>
    </row>
    <row r="770" spans="83:84" ht="12" customHeight="1">
      <c r="CE770" s="10" t="s">
        <v>5701</v>
      </c>
      <c r="CF770" s="10" t="s">
        <v>3911</v>
      </c>
    </row>
    <row r="771" spans="83:84" ht="12" customHeight="1">
      <c r="CE771" s="10" t="s">
        <v>5702</v>
      </c>
      <c r="CF771" s="10" t="s">
        <v>3912</v>
      </c>
    </row>
    <row r="772" spans="83:84" ht="12" customHeight="1">
      <c r="CE772" s="10" t="s">
        <v>5703</v>
      </c>
      <c r="CF772" s="10" t="s">
        <v>3913</v>
      </c>
    </row>
    <row r="773" spans="83:84" ht="12" customHeight="1">
      <c r="CE773" s="10" t="s">
        <v>5704</v>
      </c>
      <c r="CF773" s="10" t="s">
        <v>3914</v>
      </c>
    </row>
    <row r="774" spans="83:84" ht="12" customHeight="1">
      <c r="CE774" s="10" t="s">
        <v>5705</v>
      </c>
      <c r="CF774" s="10" t="s">
        <v>3915</v>
      </c>
    </row>
    <row r="775" spans="83:84" ht="12" customHeight="1">
      <c r="CE775" s="10" t="s">
        <v>5706</v>
      </c>
      <c r="CF775" s="10" t="s">
        <v>3916</v>
      </c>
    </row>
    <row r="776" spans="83:84" ht="12" customHeight="1">
      <c r="CE776" s="10" t="s">
        <v>5707</v>
      </c>
      <c r="CF776" s="10" t="s">
        <v>3917</v>
      </c>
    </row>
    <row r="777" spans="83:84" ht="12" customHeight="1">
      <c r="CE777" s="10" t="s">
        <v>5708</v>
      </c>
      <c r="CF777" s="10" t="s">
        <v>3918</v>
      </c>
    </row>
    <row r="778" spans="83:84" ht="12" customHeight="1">
      <c r="CE778" s="10" t="s">
        <v>5709</v>
      </c>
      <c r="CF778" s="10" t="s">
        <v>3919</v>
      </c>
    </row>
    <row r="779" spans="83:84" ht="12" customHeight="1">
      <c r="CE779" s="10" t="s">
        <v>5710</v>
      </c>
      <c r="CF779" s="10" t="s">
        <v>3920</v>
      </c>
    </row>
    <row r="780" spans="83:84" ht="12" customHeight="1">
      <c r="CE780" s="10" t="s">
        <v>5711</v>
      </c>
      <c r="CF780" s="10" t="s">
        <v>3921</v>
      </c>
    </row>
    <row r="781" spans="83:84" ht="12" customHeight="1">
      <c r="CE781" s="10" t="s">
        <v>5712</v>
      </c>
      <c r="CF781" s="10" t="s">
        <v>3922</v>
      </c>
    </row>
    <row r="782" spans="83:84" ht="12" customHeight="1">
      <c r="CE782" s="10" t="s">
        <v>113</v>
      </c>
      <c r="CF782" s="10" t="s">
        <v>3923</v>
      </c>
    </row>
    <row r="783" spans="83:84" ht="12" customHeight="1">
      <c r="CE783" s="10" t="s">
        <v>5713</v>
      </c>
      <c r="CF783" s="10" t="s">
        <v>3924</v>
      </c>
    </row>
    <row r="784" spans="83:84" ht="12" customHeight="1">
      <c r="CE784" s="10" t="s">
        <v>5714</v>
      </c>
      <c r="CF784" s="10" t="s">
        <v>3925</v>
      </c>
    </row>
    <row r="785" spans="83:84" ht="12" customHeight="1">
      <c r="CE785" s="10" t="s">
        <v>5715</v>
      </c>
      <c r="CF785" s="10" t="s">
        <v>3926</v>
      </c>
    </row>
    <row r="786" spans="83:84" ht="12" customHeight="1">
      <c r="CE786" s="10" t="s">
        <v>5716</v>
      </c>
      <c r="CF786" s="10" t="s">
        <v>3927</v>
      </c>
    </row>
    <row r="787" spans="83:84" ht="12" customHeight="1">
      <c r="CE787" s="10" t="s">
        <v>5717</v>
      </c>
      <c r="CF787" s="10" t="s">
        <v>3928</v>
      </c>
    </row>
    <row r="788" spans="83:84" ht="12" customHeight="1">
      <c r="CE788" s="10" t="s">
        <v>5718</v>
      </c>
      <c r="CF788" s="10" t="s">
        <v>3929</v>
      </c>
    </row>
    <row r="789" spans="83:84" ht="12" customHeight="1">
      <c r="CE789" s="10" t="s">
        <v>5719</v>
      </c>
      <c r="CF789" s="10" t="s">
        <v>3930</v>
      </c>
    </row>
    <row r="790" spans="83:84" ht="12" customHeight="1">
      <c r="CE790" s="10" t="s">
        <v>5720</v>
      </c>
      <c r="CF790" s="10" t="s">
        <v>3931</v>
      </c>
    </row>
    <row r="791" spans="83:84" ht="12" customHeight="1">
      <c r="CE791" s="10" t="s">
        <v>5721</v>
      </c>
      <c r="CF791" s="10" t="s">
        <v>3932</v>
      </c>
    </row>
    <row r="792" spans="83:84" ht="12" customHeight="1">
      <c r="CE792" s="10" t="s">
        <v>5722</v>
      </c>
      <c r="CF792" s="10" t="s">
        <v>3933</v>
      </c>
    </row>
    <row r="793" spans="83:84" ht="12" customHeight="1">
      <c r="CE793" s="10" t="s">
        <v>5723</v>
      </c>
      <c r="CF793" s="10" t="s">
        <v>3934</v>
      </c>
    </row>
    <row r="794" spans="83:84" ht="12" customHeight="1">
      <c r="CE794" s="10" t="s">
        <v>5724</v>
      </c>
      <c r="CF794" s="10" t="s">
        <v>3935</v>
      </c>
    </row>
    <row r="795" spans="83:84" ht="12" customHeight="1">
      <c r="CE795" s="10" t="s">
        <v>5725</v>
      </c>
      <c r="CF795" s="10" t="s">
        <v>3936</v>
      </c>
    </row>
    <row r="796" spans="83:84" ht="12" customHeight="1">
      <c r="CE796" s="10" t="s">
        <v>5726</v>
      </c>
      <c r="CF796" s="10" t="s">
        <v>3937</v>
      </c>
    </row>
    <row r="797" spans="83:84" ht="12" customHeight="1">
      <c r="CE797" s="10" t="s">
        <v>5727</v>
      </c>
      <c r="CF797" s="10" t="s">
        <v>3938</v>
      </c>
    </row>
    <row r="798" spans="83:84" ht="12" customHeight="1">
      <c r="CE798" s="10" t="s">
        <v>117</v>
      </c>
      <c r="CF798" s="10" t="s">
        <v>3939</v>
      </c>
    </row>
    <row r="799" spans="83:84" ht="12" customHeight="1">
      <c r="CE799" s="10" t="s">
        <v>5728</v>
      </c>
      <c r="CF799" s="10" t="s">
        <v>3940</v>
      </c>
    </row>
    <row r="800" spans="83:84" ht="12" customHeight="1">
      <c r="CE800" s="10" t="s">
        <v>5729</v>
      </c>
      <c r="CF800" s="10" t="s">
        <v>3941</v>
      </c>
    </row>
    <row r="801" spans="83:84" ht="12" customHeight="1">
      <c r="CE801" s="10" t="s">
        <v>5730</v>
      </c>
      <c r="CF801" s="10" t="s">
        <v>3942</v>
      </c>
    </row>
    <row r="802" spans="83:84" ht="12" customHeight="1">
      <c r="CE802" s="10" t="s">
        <v>5731</v>
      </c>
      <c r="CF802" s="10" t="s">
        <v>3943</v>
      </c>
    </row>
    <row r="803" spans="83:84" ht="12" customHeight="1">
      <c r="CE803" s="10" t="s">
        <v>5732</v>
      </c>
      <c r="CF803" s="10" t="s">
        <v>3944</v>
      </c>
    </row>
    <row r="804" spans="83:84" ht="12" customHeight="1">
      <c r="CE804" s="10" t="s">
        <v>5733</v>
      </c>
      <c r="CF804" s="10" t="s">
        <v>3945</v>
      </c>
    </row>
    <row r="805" spans="83:84" ht="12" customHeight="1">
      <c r="CE805" s="10" t="s">
        <v>5734</v>
      </c>
      <c r="CF805" s="10" t="s">
        <v>3946</v>
      </c>
    </row>
    <row r="806" spans="83:84" ht="12" customHeight="1">
      <c r="CE806" s="10" t="s">
        <v>5735</v>
      </c>
      <c r="CF806" s="10" t="s">
        <v>3947</v>
      </c>
    </row>
    <row r="807" spans="83:84" ht="12" customHeight="1">
      <c r="CE807" s="10" t="s">
        <v>5736</v>
      </c>
      <c r="CF807" s="10" t="s">
        <v>3948</v>
      </c>
    </row>
    <row r="808" spans="83:84" ht="12" customHeight="1">
      <c r="CE808" s="10" t="s">
        <v>5737</v>
      </c>
      <c r="CF808" s="10" t="s">
        <v>3949</v>
      </c>
    </row>
    <row r="809" spans="83:84" ht="12" customHeight="1">
      <c r="CE809" s="10" t="s">
        <v>5738</v>
      </c>
      <c r="CF809" s="10" t="s">
        <v>3950</v>
      </c>
    </row>
    <row r="810" spans="83:84" ht="12" customHeight="1">
      <c r="CE810" s="10" t="s">
        <v>5739</v>
      </c>
      <c r="CF810" s="10" t="s">
        <v>3951</v>
      </c>
    </row>
    <row r="811" spans="83:84" ht="12" customHeight="1">
      <c r="CE811" s="10" t="s">
        <v>5740</v>
      </c>
      <c r="CF811" s="10" t="s">
        <v>3952</v>
      </c>
    </row>
    <row r="812" spans="83:84" ht="12" customHeight="1">
      <c r="CE812" s="10" t="s">
        <v>5741</v>
      </c>
      <c r="CF812" s="10" t="s">
        <v>3953</v>
      </c>
    </row>
    <row r="813" spans="83:84" ht="12" customHeight="1">
      <c r="CE813" s="10" t="s">
        <v>5742</v>
      </c>
      <c r="CF813" s="10" t="s">
        <v>3954</v>
      </c>
    </row>
    <row r="814" spans="83:84" ht="12" customHeight="1">
      <c r="CE814" s="10" t="s">
        <v>5743</v>
      </c>
      <c r="CF814" s="10" t="s">
        <v>3955</v>
      </c>
    </row>
    <row r="815" spans="83:84" ht="12" customHeight="1">
      <c r="CE815" s="10" t="s">
        <v>5744</v>
      </c>
      <c r="CF815" s="10" t="s">
        <v>3956</v>
      </c>
    </row>
    <row r="816" spans="83:84" ht="12" customHeight="1">
      <c r="CE816" s="10" t="s">
        <v>5745</v>
      </c>
      <c r="CF816" s="10" t="s">
        <v>3957</v>
      </c>
    </row>
    <row r="817" spans="83:84" ht="12" customHeight="1">
      <c r="CE817" s="10" t="s">
        <v>5746</v>
      </c>
      <c r="CF817" s="10" t="s">
        <v>3958</v>
      </c>
    </row>
    <row r="818" spans="83:84" ht="12" customHeight="1">
      <c r="CE818" s="10" t="s">
        <v>121</v>
      </c>
      <c r="CF818" s="10" t="s">
        <v>3959</v>
      </c>
    </row>
    <row r="819" spans="83:84" ht="12" customHeight="1">
      <c r="CE819" s="10" t="s">
        <v>5747</v>
      </c>
      <c r="CF819" s="10" t="s">
        <v>3960</v>
      </c>
    </row>
    <row r="820" spans="83:84" ht="12" customHeight="1">
      <c r="CE820" s="10" t="s">
        <v>5748</v>
      </c>
      <c r="CF820" s="10" t="s">
        <v>3961</v>
      </c>
    </row>
    <row r="821" spans="83:84" ht="12" customHeight="1">
      <c r="CE821" s="10" t="s">
        <v>5749</v>
      </c>
      <c r="CF821" s="10" t="s">
        <v>3962</v>
      </c>
    </row>
    <row r="822" spans="83:84" ht="12" customHeight="1">
      <c r="CE822" s="10" t="s">
        <v>5750</v>
      </c>
      <c r="CF822" s="10" t="s">
        <v>3963</v>
      </c>
    </row>
    <row r="823" spans="83:84" ht="12" customHeight="1">
      <c r="CE823" s="10" t="s">
        <v>5751</v>
      </c>
      <c r="CF823" s="10" t="s">
        <v>3964</v>
      </c>
    </row>
    <row r="824" spans="83:84" ht="12" customHeight="1">
      <c r="CE824" s="10" t="s">
        <v>5752</v>
      </c>
      <c r="CF824" s="10" t="s">
        <v>3965</v>
      </c>
    </row>
    <row r="825" spans="83:84" ht="12" customHeight="1">
      <c r="CE825" s="10" t="s">
        <v>5753</v>
      </c>
      <c r="CF825" s="10" t="s">
        <v>3966</v>
      </c>
    </row>
    <row r="826" spans="83:84" ht="12" customHeight="1">
      <c r="CE826" s="10" t="s">
        <v>5754</v>
      </c>
      <c r="CF826" s="10" t="s">
        <v>3967</v>
      </c>
    </row>
    <row r="827" spans="83:84" ht="12" customHeight="1">
      <c r="CE827" s="10" t="s">
        <v>5755</v>
      </c>
      <c r="CF827" s="10" t="s">
        <v>3968</v>
      </c>
    </row>
    <row r="828" spans="83:84" ht="12" customHeight="1">
      <c r="CE828" s="10" t="s">
        <v>5756</v>
      </c>
      <c r="CF828" s="10" t="s">
        <v>3969</v>
      </c>
    </row>
    <row r="829" spans="83:84" ht="12" customHeight="1">
      <c r="CE829" s="10" t="s">
        <v>5757</v>
      </c>
      <c r="CF829" s="10" t="s">
        <v>3970</v>
      </c>
    </row>
    <row r="830" spans="83:84" ht="12" customHeight="1">
      <c r="CE830" s="10" t="s">
        <v>5758</v>
      </c>
      <c r="CF830" s="10" t="s">
        <v>3971</v>
      </c>
    </row>
    <row r="831" spans="83:84" ht="12" customHeight="1">
      <c r="CE831" s="10" t="s">
        <v>5759</v>
      </c>
      <c r="CF831" s="10" t="s">
        <v>3972</v>
      </c>
    </row>
    <row r="832" spans="83:84" ht="12" customHeight="1">
      <c r="CE832" s="10" t="s">
        <v>5760</v>
      </c>
      <c r="CF832" s="10" t="s">
        <v>3973</v>
      </c>
    </row>
    <row r="833" spans="83:84" ht="12" customHeight="1">
      <c r="CE833" s="10" t="s">
        <v>5761</v>
      </c>
      <c r="CF833" s="10" t="s">
        <v>3974</v>
      </c>
    </row>
    <row r="834" spans="83:84" ht="12" customHeight="1">
      <c r="CE834" s="10" t="s">
        <v>5762</v>
      </c>
      <c r="CF834" s="10" t="s">
        <v>3975</v>
      </c>
    </row>
    <row r="835" spans="83:84" ht="12" customHeight="1">
      <c r="CE835" s="10" t="s">
        <v>5763</v>
      </c>
      <c r="CF835" s="10" t="s">
        <v>3976</v>
      </c>
    </row>
    <row r="836" spans="83:84" ht="12" customHeight="1">
      <c r="CE836" s="10" t="s">
        <v>98</v>
      </c>
      <c r="CF836" s="10" t="s">
        <v>3977</v>
      </c>
    </row>
    <row r="837" spans="83:84" ht="12" customHeight="1">
      <c r="CE837" s="10" t="s">
        <v>5764</v>
      </c>
      <c r="CF837" s="10" t="s">
        <v>3978</v>
      </c>
    </row>
    <row r="838" spans="83:84" ht="12" customHeight="1">
      <c r="CE838" s="10" t="s">
        <v>5765</v>
      </c>
      <c r="CF838" s="10" t="s">
        <v>3979</v>
      </c>
    </row>
    <row r="839" spans="83:84" ht="12" customHeight="1">
      <c r="CE839" s="10" t="s">
        <v>5766</v>
      </c>
      <c r="CF839" s="10" t="s">
        <v>3980</v>
      </c>
    </row>
    <row r="840" spans="83:84" ht="12" customHeight="1">
      <c r="CE840" s="10" t="s">
        <v>5767</v>
      </c>
      <c r="CF840" s="10" t="s">
        <v>3981</v>
      </c>
    </row>
    <row r="841" spans="83:84" ht="12" customHeight="1">
      <c r="CE841" s="10" t="s">
        <v>5768</v>
      </c>
      <c r="CF841" s="10" t="s">
        <v>3982</v>
      </c>
    </row>
    <row r="842" spans="83:84" ht="12" customHeight="1">
      <c r="CE842" s="10" t="s">
        <v>5769</v>
      </c>
      <c r="CF842" s="10" t="s">
        <v>3983</v>
      </c>
    </row>
    <row r="843" spans="83:84" ht="12" customHeight="1">
      <c r="CE843" s="10" t="s">
        <v>5770</v>
      </c>
      <c r="CF843" s="10" t="s">
        <v>3984</v>
      </c>
    </row>
    <row r="844" spans="83:84" ht="12" customHeight="1">
      <c r="CE844" s="10" t="s">
        <v>5771</v>
      </c>
      <c r="CF844" s="10" t="s">
        <v>3985</v>
      </c>
    </row>
    <row r="845" spans="83:84" ht="12" customHeight="1">
      <c r="CE845" s="10" t="s">
        <v>5772</v>
      </c>
      <c r="CF845" s="10" t="s">
        <v>3986</v>
      </c>
    </row>
    <row r="846" spans="83:84" ht="12" customHeight="1">
      <c r="CE846" s="10" t="s">
        <v>5773</v>
      </c>
      <c r="CF846" s="10" t="s">
        <v>3987</v>
      </c>
    </row>
    <row r="847" spans="83:84" ht="12" customHeight="1">
      <c r="CE847" s="10" t="s">
        <v>5774</v>
      </c>
      <c r="CF847" s="10" t="s">
        <v>3988</v>
      </c>
    </row>
    <row r="848" spans="83:84" ht="12" customHeight="1">
      <c r="CE848" s="10" t="s">
        <v>5775</v>
      </c>
      <c r="CF848" s="10" t="s">
        <v>3989</v>
      </c>
    </row>
    <row r="849" spans="83:84" ht="12" customHeight="1">
      <c r="CE849" s="10" t="s">
        <v>5776</v>
      </c>
      <c r="CF849" s="10" t="s">
        <v>3990</v>
      </c>
    </row>
    <row r="850" spans="83:84" ht="12" customHeight="1">
      <c r="CE850" s="10" t="s">
        <v>5777</v>
      </c>
      <c r="CF850" s="10" t="s">
        <v>3991</v>
      </c>
    </row>
    <row r="851" spans="83:84" ht="12" customHeight="1">
      <c r="CE851" s="10" t="s">
        <v>5778</v>
      </c>
      <c r="CF851" s="10" t="s">
        <v>3992</v>
      </c>
    </row>
    <row r="852" spans="83:84" ht="12" customHeight="1">
      <c r="CE852" s="10" t="s">
        <v>5779</v>
      </c>
      <c r="CF852" s="10" t="s">
        <v>3993</v>
      </c>
    </row>
    <row r="853" spans="83:84" ht="12" customHeight="1">
      <c r="CE853" s="10" t="s">
        <v>5780</v>
      </c>
      <c r="CF853" s="10" t="s">
        <v>3994</v>
      </c>
    </row>
    <row r="854" spans="83:84" ht="12" customHeight="1">
      <c r="CE854" s="10" t="s">
        <v>5781</v>
      </c>
      <c r="CF854" s="10" t="s">
        <v>3995</v>
      </c>
    </row>
    <row r="855" spans="83:84" ht="12" customHeight="1">
      <c r="CE855" s="10" t="s">
        <v>5782</v>
      </c>
      <c r="CF855" s="10" t="s">
        <v>3996</v>
      </c>
    </row>
    <row r="856" spans="83:84" ht="12" customHeight="1">
      <c r="CE856" s="10" t="s">
        <v>5783</v>
      </c>
      <c r="CF856" s="10" t="s">
        <v>3997</v>
      </c>
    </row>
    <row r="857" spans="83:84" ht="12" customHeight="1">
      <c r="CE857" s="10" t="s">
        <v>5784</v>
      </c>
      <c r="CF857" s="10" t="s">
        <v>3998</v>
      </c>
    </row>
    <row r="858" spans="83:84" ht="12" customHeight="1">
      <c r="CE858" s="10" t="s">
        <v>5785</v>
      </c>
      <c r="CF858" s="10" t="s">
        <v>3999</v>
      </c>
    </row>
    <row r="859" spans="83:84" ht="12" customHeight="1">
      <c r="CE859" s="10" t="s">
        <v>5786</v>
      </c>
      <c r="CF859" s="10" t="s">
        <v>4000</v>
      </c>
    </row>
    <row r="860" spans="83:84" ht="12" customHeight="1">
      <c r="CE860" s="10" t="s">
        <v>5787</v>
      </c>
      <c r="CF860" s="10" t="s">
        <v>4001</v>
      </c>
    </row>
    <row r="861" spans="83:84" ht="12" customHeight="1">
      <c r="CE861" s="10" t="s">
        <v>5788</v>
      </c>
      <c r="CF861" s="10" t="s">
        <v>4002</v>
      </c>
    </row>
    <row r="862" spans="83:84" ht="12" customHeight="1">
      <c r="CE862" s="10" t="s">
        <v>5789</v>
      </c>
      <c r="CF862" s="10" t="s">
        <v>4003</v>
      </c>
    </row>
    <row r="863" spans="83:84" ht="12" customHeight="1">
      <c r="CE863" s="10" t="s">
        <v>5790</v>
      </c>
      <c r="CF863" s="10" t="s">
        <v>4004</v>
      </c>
    </row>
    <row r="864" spans="83:84" ht="12" customHeight="1">
      <c r="CE864" s="10" t="s">
        <v>108</v>
      </c>
      <c r="CF864" s="10" t="s">
        <v>4005</v>
      </c>
    </row>
    <row r="865" spans="83:84" ht="12" customHeight="1">
      <c r="CE865" s="10" t="s">
        <v>5791</v>
      </c>
      <c r="CF865" s="10" t="s">
        <v>4006</v>
      </c>
    </row>
    <row r="866" spans="83:84" ht="12" customHeight="1">
      <c r="CE866" s="10" t="s">
        <v>5792</v>
      </c>
      <c r="CF866" s="10" t="s">
        <v>4007</v>
      </c>
    </row>
    <row r="867" spans="83:84" ht="12" customHeight="1">
      <c r="CE867" s="10" t="s">
        <v>5793</v>
      </c>
      <c r="CF867" s="10" t="s">
        <v>4008</v>
      </c>
    </row>
    <row r="868" spans="83:84" ht="12" customHeight="1">
      <c r="CE868" s="10" t="s">
        <v>5794</v>
      </c>
      <c r="CF868" s="10" t="s">
        <v>4009</v>
      </c>
    </row>
    <row r="869" spans="83:84" ht="12" customHeight="1">
      <c r="CE869" s="10" t="s">
        <v>5795</v>
      </c>
      <c r="CF869" s="10" t="s">
        <v>4010</v>
      </c>
    </row>
    <row r="870" spans="83:84" ht="12" customHeight="1">
      <c r="CE870" s="10" t="s">
        <v>5796</v>
      </c>
      <c r="CF870" s="10" t="s">
        <v>4011</v>
      </c>
    </row>
    <row r="871" spans="83:84" ht="12" customHeight="1">
      <c r="CE871" s="10" t="s">
        <v>5797</v>
      </c>
      <c r="CF871" s="10" t="s">
        <v>4012</v>
      </c>
    </row>
    <row r="872" spans="83:84" ht="12" customHeight="1">
      <c r="CE872" s="10" t="s">
        <v>5798</v>
      </c>
      <c r="CF872" s="10" t="s">
        <v>4013</v>
      </c>
    </row>
    <row r="873" spans="83:84" ht="12" customHeight="1">
      <c r="CE873" s="10" t="s">
        <v>5799</v>
      </c>
      <c r="CF873" s="10" t="s">
        <v>4014</v>
      </c>
    </row>
    <row r="874" spans="83:84" ht="12" customHeight="1">
      <c r="CE874" s="10" t="s">
        <v>5800</v>
      </c>
      <c r="CF874" s="10" t="s">
        <v>4015</v>
      </c>
    </row>
    <row r="875" spans="83:84" ht="12" customHeight="1">
      <c r="CE875" s="10" t="s">
        <v>5801</v>
      </c>
      <c r="CF875" s="10" t="s">
        <v>4016</v>
      </c>
    </row>
    <row r="876" spans="83:84" ht="12" customHeight="1">
      <c r="CE876" s="10" t="s">
        <v>5802</v>
      </c>
      <c r="CF876" s="10" t="s">
        <v>4017</v>
      </c>
    </row>
    <row r="877" spans="83:84" ht="12" customHeight="1">
      <c r="CE877" s="10" t="s">
        <v>5803</v>
      </c>
      <c r="CF877" s="10" t="s">
        <v>4018</v>
      </c>
    </row>
    <row r="878" spans="83:84" ht="12" customHeight="1">
      <c r="CE878" s="10" t="s">
        <v>5804</v>
      </c>
      <c r="CF878" s="10" t="s">
        <v>4019</v>
      </c>
    </row>
    <row r="879" spans="83:84" ht="12" customHeight="1">
      <c r="CE879" s="10" t="s">
        <v>5805</v>
      </c>
      <c r="CF879" s="10" t="s">
        <v>4020</v>
      </c>
    </row>
    <row r="880" spans="83:84" ht="12" customHeight="1">
      <c r="CE880" s="10" t="s">
        <v>5806</v>
      </c>
      <c r="CF880" s="10" t="s">
        <v>4021</v>
      </c>
    </row>
    <row r="881" spans="83:84" ht="12" customHeight="1">
      <c r="CE881" s="10" t="s">
        <v>5807</v>
      </c>
      <c r="CF881" s="10" t="s">
        <v>4022</v>
      </c>
    </row>
    <row r="882" spans="83:84" ht="12" customHeight="1">
      <c r="CE882" s="10" t="s">
        <v>5808</v>
      </c>
      <c r="CF882" s="10" t="s">
        <v>4023</v>
      </c>
    </row>
    <row r="883" spans="83:84" ht="12" customHeight="1">
      <c r="CE883" s="10" t="s">
        <v>5809</v>
      </c>
      <c r="CF883" s="10" t="s">
        <v>4024</v>
      </c>
    </row>
    <row r="884" spans="83:84" ht="12" customHeight="1">
      <c r="CE884" s="10" t="s">
        <v>5810</v>
      </c>
      <c r="CF884" s="10" t="s">
        <v>4025</v>
      </c>
    </row>
    <row r="885" spans="83:84" ht="12" customHeight="1">
      <c r="CE885" s="10" t="s">
        <v>5811</v>
      </c>
      <c r="CF885" s="10" t="s">
        <v>4026</v>
      </c>
    </row>
    <row r="886" spans="83:84" ht="12" customHeight="1">
      <c r="CE886" s="10" t="s">
        <v>5812</v>
      </c>
      <c r="CF886" s="10" t="s">
        <v>4027</v>
      </c>
    </row>
    <row r="887" spans="83:84" ht="12" customHeight="1">
      <c r="CE887" s="10" t="s">
        <v>5813</v>
      </c>
      <c r="CF887" s="10" t="s">
        <v>4028</v>
      </c>
    </row>
    <row r="888" spans="83:84" ht="12" customHeight="1">
      <c r="CE888" s="10" t="s">
        <v>5814</v>
      </c>
      <c r="CF888" s="10" t="s">
        <v>4029</v>
      </c>
    </row>
    <row r="889" spans="83:84" ht="12" customHeight="1">
      <c r="CE889" s="10" t="s">
        <v>5815</v>
      </c>
      <c r="CF889" s="10" t="s">
        <v>4030</v>
      </c>
    </row>
    <row r="890" spans="83:84" ht="12" customHeight="1">
      <c r="CE890" s="10" t="s">
        <v>5816</v>
      </c>
      <c r="CF890" s="10" t="s">
        <v>4031</v>
      </c>
    </row>
    <row r="891" spans="83:84" ht="12" customHeight="1">
      <c r="CE891" s="10" t="s">
        <v>5817</v>
      </c>
      <c r="CF891" s="10" t="s">
        <v>4032</v>
      </c>
    </row>
    <row r="892" spans="83:84" ht="12" customHeight="1">
      <c r="CE892" s="10" t="s">
        <v>5818</v>
      </c>
      <c r="CF892" s="10" t="s">
        <v>4033</v>
      </c>
    </row>
    <row r="893" spans="83:84" ht="12" customHeight="1">
      <c r="CE893" s="10" t="s">
        <v>5819</v>
      </c>
      <c r="CF893" s="10" t="s">
        <v>4034</v>
      </c>
    </row>
    <row r="894" spans="83:84" ht="12" customHeight="1">
      <c r="CE894" s="10" t="s">
        <v>5820</v>
      </c>
      <c r="CF894" s="10" t="s">
        <v>4035</v>
      </c>
    </row>
    <row r="895" spans="83:84" ht="12" customHeight="1">
      <c r="CE895" s="10" t="s">
        <v>5821</v>
      </c>
      <c r="CF895" s="10" t="s">
        <v>4036</v>
      </c>
    </row>
    <row r="896" spans="83:84" ht="12" customHeight="1">
      <c r="CE896" s="10" t="s">
        <v>5822</v>
      </c>
      <c r="CF896" s="10" t="s">
        <v>4037</v>
      </c>
    </row>
    <row r="897" spans="83:84" ht="12" customHeight="1">
      <c r="CE897" s="10" t="s">
        <v>5823</v>
      </c>
      <c r="CF897" s="10" t="s">
        <v>4038</v>
      </c>
    </row>
    <row r="898" spans="83:84" ht="12" customHeight="1">
      <c r="CE898" s="10" t="s">
        <v>5824</v>
      </c>
      <c r="CF898" s="10" t="s">
        <v>4039</v>
      </c>
    </row>
    <row r="899" spans="83:84" ht="12" customHeight="1">
      <c r="CE899" s="10" t="s">
        <v>5825</v>
      </c>
      <c r="CF899" s="10" t="s">
        <v>4040</v>
      </c>
    </row>
    <row r="900" spans="83:84" ht="12" customHeight="1">
      <c r="CE900" s="10" t="s">
        <v>5826</v>
      </c>
      <c r="CF900" s="10" t="s">
        <v>4041</v>
      </c>
    </row>
    <row r="901" spans="83:84" ht="12" customHeight="1">
      <c r="CE901" s="10" t="s">
        <v>5827</v>
      </c>
      <c r="CF901" s="10" t="s">
        <v>4042</v>
      </c>
    </row>
    <row r="902" spans="83:84" ht="12" customHeight="1">
      <c r="CE902" s="10" t="s">
        <v>5828</v>
      </c>
      <c r="CF902" s="10" t="s">
        <v>4043</v>
      </c>
    </row>
    <row r="903" spans="83:84" ht="12" customHeight="1">
      <c r="CE903" s="10" t="s">
        <v>5829</v>
      </c>
      <c r="CF903" s="10" t="s">
        <v>4044</v>
      </c>
    </row>
    <row r="904" spans="83:84" ht="12" customHeight="1">
      <c r="CE904" s="10" t="s">
        <v>5830</v>
      </c>
      <c r="CF904" s="10" t="s">
        <v>4045</v>
      </c>
    </row>
    <row r="905" spans="83:84" ht="12" customHeight="1">
      <c r="CE905" s="10" t="s">
        <v>5831</v>
      </c>
      <c r="CF905" s="10" t="s">
        <v>4046</v>
      </c>
    </row>
    <row r="906" spans="83:84" ht="12" customHeight="1">
      <c r="CE906" s="10" t="s">
        <v>5832</v>
      </c>
      <c r="CF906" s="10" t="s">
        <v>4047</v>
      </c>
    </row>
    <row r="907" spans="83:84" ht="12" customHeight="1">
      <c r="CE907" s="10" t="s">
        <v>5833</v>
      </c>
      <c r="CF907" s="10" t="s">
        <v>4048</v>
      </c>
    </row>
    <row r="908" spans="83:84" ht="12" customHeight="1">
      <c r="CE908" s="10" t="s">
        <v>5834</v>
      </c>
      <c r="CF908" s="10" t="s">
        <v>4049</v>
      </c>
    </row>
    <row r="909" spans="83:84" ht="12" customHeight="1">
      <c r="CE909" s="10" t="s">
        <v>5835</v>
      </c>
      <c r="CF909" s="10" t="s">
        <v>4050</v>
      </c>
    </row>
    <row r="910" spans="83:84" ht="12" customHeight="1">
      <c r="CE910" s="10" t="s">
        <v>5836</v>
      </c>
      <c r="CF910" s="10" t="s">
        <v>4051</v>
      </c>
    </row>
    <row r="911" spans="83:84" ht="12" customHeight="1">
      <c r="CE911" s="10" t="s">
        <v>5837</v>
      </c>
      <c r="CF911" s="10" t="s">
        <v>4052</v>
      </c>
    </row>
    <row r="912" spans="83:84" ht="12" customHeight="1">
      <c r="CE912" s="10" t="s">
        <v>5838</v>
      </c>
      <c r="CF912" s="10" t="s">
        <v>4053</v>
      </c>
    </row>
    <row r="913" spans="83:84" ht="12" customHeight="1">
      <c r="CE913" s="10" t="s">
        <v>5839</v>
      </c>
      <c r="CF913" s="10" t="s">
        <v>4054</v>
      </c>
    </row>
    <row r="914" spans="83:84" ht="12" customHeight="1">
      <c r="CE914" s="10" t="s">
        <v>5840</v>
      </c>
      <c r="CF914" s="10" t="s">
        <v>4055</v>
      </c>
    </row>
    <row r="915" spans="83:84" ht="12" customHeight="1">
      <c r="CE915" s="10" t="s">
        <v>5841</v>
      </c>
      <c r="CF915" s="10" t="s">
        <v>4056</v>
      </c>
    </row>
    <row r="916" spans="83:84" ht="12" customHeight="1">
      <c r="CE916" s="10" t="s">
        <v>5842</v>
      </c>
      <c r="CF916" s="10" t="s">
        <v>4057</v>
      </c>
    </row>
    <row r="917" spans="83:84" ht="12" customHeight="1">
      <c r="CE917" s="10" t="s">
        <v>5843</v>
      </c>
      <c r="CF917" s="10" t="s">
        <v>4058</v>
      </c>
    </row>
    <row r="918" spans="83:84" ht="12" customHeight="1">
      <c r="CE918" s="10" t="s">
        <v>5844</v>
      </c>
      <c r="CF918" s="10" t="s">
        <v>4059</v>
      </c>
    </row>
    <row r="919" spans="83:84" ht="12" customHeight="1">
      <c r="CE919" s="10" t="s">
        <v>5845</v>
      </c>
      <c r="CF919" s="10" t="s">
        <v>4060</v>
      </c>
    </row>
    <row r="920" spans="83:84" ht="12" customHeight="1">
      <c r="CE920" s="10" t="s">
        <v>5846</v>
      </c>
      <c r="CF920" s="10" t="s">
        <v>4061</v>
      </c>
    </row>
    <row r="921" spans="83:84" ht="12" customHeight="1">
      <c r="CE921" s="10" t="s">
        <v>5847</v>
      </c>
      <c r="CF921" s="10" t="s">
        <v>4062</v>
      </c>
    </row>
    <row r="922" spans="83:84" ht="12" customHeight="1">
      <c r="CE922" s="10" t="s">
        <v>5848</v>
      </c>
      <c r="CF922" s="10" t="s">
        <v>4063</v>
      </c>
    </row>
    <row r="923" spans="83:84" ht="12" customHeight="1">
      <c r="CE923" s="10" t="s">
        <v>5849</v>
      </c>
      <c r="CF923" s="10" t="s">
        <v>4064</v>
      </c>
    </row>
    <row r="924" spans="83:84" ht="12" customHeight="1">
      <c r="CE924" s="10" t="s">
        <v>5850</v>
      </c>
      <c r="CF924" s="10" t="s">
        <v>4065</v>
      </c>
    </row>
    <row r="925" spans="83:84" ht="12" customHeight="1">
      <c r="CE925" s="10" t="s">
        <v>5851</v>
      </c>
      <c r="CF925" s="10" t="s">
        <v>4066</v>
      </c>
    </row>
    <row r="926" spans="83:84" ht="12" customHeight="1">
      <c r="CE926" s="10" t="s">
        <v>5852</v>
      </c>
      <c r="CF926" s="10" t="s">
        <v>4067</v>
      </c>
    </row>
    <row r="927" spans="83:84" ht="12" customHeight="1">
      <c r="CE927" s="10" t="s">
        <v>5853</v>
      </c>
      <c r="CF927" s="10" t="s">
        <v>4068</v>
      </c>
    </row>
    <row r="928" spans="83:84" ht="12" customHeight="1">
      <c r="CE928" s="10" t="s">
        <v>5854</v>
      </c>
      <c r="CF928" s="10" t="s">
        <v>4069</v>
      </c>
    </row>
    <row r="929" spans="83:84" ht="12" customHeight="1">
      <c r="CE929" s="10" t="s">
        <v>5855</v>
      </c>
      <c r="CF929" s="10" t="s">
        <v>4070</v>
      </c>
    </row>
    <row r="930" spans="83:84" ht="12" customHeight="1">
      <c r="CE930" s="10" t="s">
        <v>5856</v>
      </c>
      <c r="CF930" s="10" t="s">
        <v>4071</v>
      </c>
    </row>
    <row r="931" spans="83:84" ht="12" customHeight="1">
      <c r="CE931" s="10" t="s">
        <v>5857</v>
      </c>
      <c r="CF931" s="10" t="s">
        <v>4072</v>
      </c>
    </row>
    <row r="932" spans="83:84" ht="12" customHeight="1">
      <c r="CE932" s="10" t="s">
        <v>5858</v>
      </c>
      <c r="CF932" s="10" t="s">
        <v>4073</v>
      </c>
    </row>
    <row r="933" spans="83:84" ht="12" customHeight="1">
      <c r="CE933" s="10" t="s">
        <v>5859</v>
      </c>
      <c r="CF933" s="10" t="s">
        <v>4074</v>
      </c>
    </row>
    <row r="934" spans="83:84" ht="12" customHeight="1">
      <c r="CE934" s="10" t="s">
        <v>5860</v>
      </c>
      <c r="CF934" s="10" t="s">
        <v>4075</v>
      </c>
    </row>
    <row r="935" spans="83:84" ht="12" customHeight="1">
      <c r="CE935" s="10" t="s">
        <v>5861</v>
      </c>
      <c r="CF935" s="10" t="s">
        <v>4076</v>
      </c>
    </row>
    <row r="936" spans="83:84" ht="12" customHeight="1">
      <c r="CE936" s="10" t="s">
        <v>5862</v>
      </c>
      <c r="CF936" s="10" t="s">
        <v>4077</v>
      </c>
    </row>
    <row r="937" spans="83:84" ht="12" customHeight="1">
      <c r="CE937" s="10" t="s">
        <v>5863</v>
      </c>
      <c r="CF937" s="10" t="s">
        <v>4078</v>
      </c>
    </row>
    <row r="938" spans="83:84" ht="12" customHeight="1">
      <c r="CE938" s="10" t="s">
        <v>5864</v>
      </c>
      <c r="CF938" s="10" t="s">
        <v>4079</v>
      </c>
    </row>
    <row r="939" spans="83:84" ht="12" customHeight="1">
      <c r="CE939" s="10" t="s">
        <v>5865</v>
      </c>
      <c r="CF939" s="10" t="s">
        <v>4080</v>
      </c>
    </row>
    <row r="940" spans="83:84" ht="12" customHeight="1">
      <c r="CE940" s="10" t="s">
        <v>5866</v>
      </c>
      <c r="CF940" s="10" t="s">
        <v>4081</v>
      </c>
    </row>
    <row r="941" spans="83:84" ht="12" customHeight="1">
      <c r="CE941" s="10" t="s">
        <v>5867</v>
      </c>
      <c r="CF941" s="10" t="s">
        <v>4082</v>
      </c>
    </row>
    <row r="942" spans="83:84" ht="12" customHeight="1">
      <c r="CE942" s="10" t="s">
        <v>128</v>
      </c>
      <c r="CF942" s="10" t="s">
        <v>4083</v>
      </c>
    </row>
    <row r="943" spans="83:84" ht="12" customHeight="1">
      <c r="CE943" s="10" t="s">
        <v>5868</v>
      </c>
      <c r="CF943" s="10" t="s">
        <v>4084</v>
      </c>
    </row>
    <row r="944" spans="83:84" ht="12" customHeight="1">
      <c r="CE944" s="10" t="s">
        <v>5869</v>
      </c>
      <c r="CF944" s="10" t="s">
        <v>4085</v>
      </c>
    </row>
    <row r="945" spans="83:84" ht="12" customHeight="1">
      <c r="CE945" s="10" t="s">
        <v>5870</v>
      </c>
      <c r="CF945" s="10" t="s">
        <v>4086</v>
      </c>
    </row>
    <row r="946" spans="83:84" ht="12" customHeight="1">
      <c r="CE946" s="10" t="s">
        <v>5871</v>
      </c>
      <c r="CF946" s="10" t="s">
        <v>4087</v>
      </c>
    </row>
    <row r="947" spans="83:84" ht="12" customHeight="1">
      <c r="CE947" s="10" t="s">
        <v>5872</v>
      </c>
      <c r="CF947" s="10" t="s">
        <v>4088</v>
      </c>
    </row>
    <row r="948" spans="83:84" ht="12" customHeight="1">
      <c r="CE948" s="10" t="s">
        <v>5873</v>
      </c>
      <c r="CF948" s="10" t="s">
        <v>4089</v>
      </c>
    </row>
    <row r="949" spans="83:84" ht="12" customHeight="1">
      <c r="CE949" s="10" t="s">
        <v>5874</v>
      </c>
      <c r="CF949" s="10" t="s">
        <v>4090</v>
      </c>
    </row>
    <row r="950" spans="83:84" ht="12" customHeight="1">
      <c r="CE950" s="10" t="s">
        <v>5875</v>
      </c>
      <c r="CF950" s="10" t="s">
        <v>4091</v>
      </c>
    </row>
    <row r="951" spans="83:84" ht="12" customHeight="1">
      <c r="CE951" s="10" t="s">
        <v>5876</v>
      </c>
      <c r="CF951" s="10" t="s">
        <v>4092</v>
      </c>
    </row>
    <row r="952" spans="83:84" ht="12" customHeight="1">
      <c r="CE952" s="10" t="s">
        <v>5877</v>
      </c>
      <c r="CF952" s="10" t="s">
        <v>4093</v>
      </c>
    </row>
    <row r="953" spans="83:84" ht="12" customHeight="1">
      <c r="CE953" s="10" t="s">
        <v>5878</v>
      </c>
      <c r="CF953" s="10" t="s">
        <v>4094</v>
      </c>
    </row>
    <row r="954" spans="83:84" ht="12" customHeight="1">
      <c r="CE954" s="10" t="s">
        <v>5879</v>
      </c>
      <c r="CF954" s="10" t="s">
        <v>4095</v>
      </c>
    </row>
    <row r="955" spans="83:84" ht="12" customHeight="1">
      <c r="CE955" s="10" t="s">
        <v>5880</v>
      </c>
      <c r="CF955" s="10" t="s">
        <v>4096</v>
      </c>
    </row>
    <row r="956" spans="83:84" ht="12" customHeight="1">
      <c r="CE956" s="10" t="s">
        <v>5881</v>
      </c>
      <c r="CF956" s="10" t="s">
        <v>4097</v>
      </c>
    </row>
    <row r="957" spans="83:84" ht="12" customHeight="1">
      <c r="CE957" s="10" t="s">
        <v>5882</v>
      </c>
      <c r="CF957" s="10" t="s">
        <v>4098</v>
      </c>
    </row>
    <row r="958" spans="83:84" ht="12" customHeight="1">
      <c r="CE958" s="10" t="s">
        <v>5883</v>
      </c>
      <c r="CF958" s="10" t="s">
        <v>4099</v>
      </c>
    </row>
    <row r="959" spans="83:84" ht="12" customHeight="1">
      <c r="CE959" s="10" t="s">
        <v>5884</v>
      </c>
      <c r="CF959" s="10" t="s">
        <v>4100</v>
      </c>
    </row>
    <row r="960" spans="83:84" ht="12" customHeight="1">
      <c r="CE960" s="10" t="s">
        <v>5885</v>
      </c>
      <c r="CF960" s="10" t="s">
        <v>4101</v>
      </c>
    </row>
    <row r="961" spans="83:84" ht="12" customHeight="1">
      <c r="CE961" s="10" t="s">
        <v>5886</v>
      </c>
      <c r="CF961" s="10" t="s">
        <v>4102</v>
      </c>
    </row>
    <row r="962" spans="83:84" ht="12" customHeight="1">
      <c r="CE962" s="10" t="s">
        <v>5887</v>
      </c>
      <c r="CF962" s="10" t="s">
        <v>4103</v>
      </c>
    </row>
    <row r="963" spans="83:84" ht="12" customHeight="1">
      <c r="CE963" s="10" t="s">
        <v>5888</v>
      </c>
      <c r="CF963" s="10" t="s">
        <v>4104</v>
      </c>
    </row>
    <row r="964" spans="83:84" ht="12" customHeight="1">
      <c r="CE964" s="10" t="s">
        <v>5889</v>
      </c>
      <c r="CF964" s="10" t="s">
        <v>4105</v>
      </c>
    </row>
    <row r="965" spans="83:84" ht="12" customHeight="1">
      <c r="CE965" s="10" t="s">
        <v>5890</v>
      </c>
      <c r="CF965" s="10" t="s">
        <v>4106</v>
      </c>
    </row>
    <row r="966" spans="83:84" ht="12" customHeight="1">
      <c r="CE966" s="10" t="s">
        <v>5891</v>
      </c>
      <c r="CF966" s="10" t="s">
        <v>4107</v>
      </c>
    </row>
    <row r="967" spans="83:84" ht="12" customHeight="1">
      <c r="CE967" s="10" t="s">
        <v>5892</v>
      </c>
      <c r="CF967" s="10" t="s">
        <v>4108</v>
      </c>
    </row>
    <row r="968" spans="83:84" ht="12" customHeight="1">
      <c r="CE968" s="10" t="s">
        <v>5893</v>
      </c>
      <c r="CF968" s="10" t="s">
        <v>4109</v>
      </c>
    </row>
    <row r="969" spans="83:84" ht="12" customHeight="1">
      <c r="CE969" s="10" t="s">
        <v>5894</v>
      </c>
      <c r="CF969" s="10" t="s">
        <v>4110</v>
      </c>
    </row>
    <row r="970" spans="83:84" ht="12" customHeight="1">
      <c r="CE970" s="10" t="s">
        <v>5895</v>
      </c>
      <c r="CF970" s="10" t="s">
        <v>4111</v>
      </c>
    </row>
    <row r="971" spans="83:84" ht="12" customHeight="1">
      <c r="CE971" s="10" t="s">
        <v>5896</v>
      </c>
      <c r="CF971" s="10" t="s">
        <v>4112</v>
      </c>
    </row>
    <row r="972" spans="83:84" ht="12" customHeight="1">
      <c r="CE972" s="10" t="s">
        <v>5897</v>
      </c>
      <c r="CF972" s="10" t="s">
        <v>4113</v>
      </c>
    </row>
    <row r="973" spans="83:84" ht="12" customHeight="1">
      <c r="CE973" s="10" t="s">
        <v>5898</v>
      </c>
      <c r="CF973" s="10" t="s">
        <v>4114</v>
      </c>
    </row>
    <row r="974" spans="83:84" ht="12" customHeight="1">
      <c r="CE974" s="10" t="s">
        <v>5899</v>
      </c>
      <c r="CF974" s="10" t="s">
        <v>4115</v>
      </c>
    </row>
    <row r="975" spans="83:84" ht="12" customHeight="1">
      <c r="CE975" s="10" t="s">
        <v>5900</v>
      </c>
      <c r="CF975" s="10" t="s">
        <v>4116</v>
      </c>
    </row>
    <row r="976" spans="83:84" ht="12" customHeight="1">
      <c r="CE976" s="10" t="s">
        <v>5901</v>
      </c>
      <c r="CF976" s="10" t="s">
        <v>4117</v>
      </c>
    </row>
    <row r="977" spans="83:84" ht="12" customHeight="1">
      <c r="CE977" s="10" t="s">
        <v>5902</v>
      </c>
      <c r="CF977" s="10" t="s">
        <v>4118</v>
      </c>
    </row>
    <row r="978" spans="83:84" ht="12" customHeight="1">
      <c r="CE978" s="10" t="s">
        <v>5903</v>
      </c>
      <c r="CF978" s="10" t="s">
        <v>4119</v>
      </c>
    </row>
    <row r="979" spans="83:84" ht="12" customHeight="1">
      <c r="CE979" s="10" t="s">
        <v>5904</v>
      </c>
      <c r="CF979" s="10" t="s">
        <v>4120</v>
      </c>
    </row>
    <row r="980" spans="83:84" ht="12" customHeight="1">
      <c r="CE980" s="10" t="s">
        <v>5905</v>
      </c>
      <c r="CF980" s="10" t="s">
        <v>4121</v>
      </c>
    </row>
    <row r="981" spans="83:84" ht="12" customHeight="1">
      <c r="CE981" s="10" t="s">
        <v>5906</v>
      </c>
      <c r="CF981" s="10" t="s">
        <v>4122</v>
      </c>
    </row>
    <row r="982" spans="83:84" ht="12" customHeight="1">
      <c r="CE982" s="10" t="s">
        <v>5907</v>
      </c>
      <c r="CF982" s="10" t="s">
        <v>4123</v>
      </c>
    </row>
    <row r="983" spans="83:84" ht="12" customHeight="1">
      <c r="CE983" s="10" t="s">
        <v>5908</v>
      </c>
      <c r="CF983" s="10" t="s">
        <v>4124</v>
      </c>
    </row>
    <row r="984" spans="83:84" ht="12" customHeight="1">
      <c r="CE984" s="10" t="s">
        <v>5909</v>
      </c>
      <c r="CF984" s="10" t="s">
        <v>4125</v>
      </c>
    </row>
    <row r="985" spans="83:84" ht="12" customHeight="1">
      <c r="CE985" s="10" t="s">
        <v>132</v>
      </c>
      <c r="CF985" s="10" t="s">
        <v>4126</v>
      </c>
    </row>
    <row r="986" spans="83:84" ht="12" customHeight="1">
      <c r="CE986" s="10" t="s">
        <v>5910</v>
      </c>
      <c r="CF986" s="10" t="s">
        <v>4127</v>
      </c>
    </row>
    <row r="987" spans="83:84" ht="12" customHeight="1">
      <c r="CE987" s="10" t="s">
        <v>5911</v>
      </c>
      <c r="CF987" s="10" t="s">
        <v>4128</v>
      </c>
    </row>
    <row r="988" spans="83:84" ht="12" customHeight="1">
      <c r="CE988" s="10" t="s">
        <v>5912</v>
      </c>
      <c r="CF988" s="10" t="s">
        <v>4129</v>
      </c>
    </row>
    <row r="989" spans="83:84" ht="12" customHeight="1">
      <c r="CE989" s="10" t="s">
        <v>5913</v>
      </c>
      <c r="CF989" s="10" t="s">
        <v>4130</v>
      </c>
    </row>
    <row r="990" spans="83:84" ht="12" customHeight="1">
      <c r="CE990" s="10" t="s">
        <v>5914</v>
      </c>
      <c r="CF990" s="10" t="s">
        <v>4131</v>
      </c>
    </row>
    <row r="991" spans="83:84" ht="12" customHeight="1">
      <c r="CE991" s="10" t="s">
        <v>5915</v>
      </c>
      <c r="CF991" s="10" t="s">
        <v>4132</v>
      </c>
    </row>
    <row r="992" spans="83:84" ht="12" customHeight="1">
      <c r="CE992" s="10" t="s">
        <v>5916</v>
      </c>
      <c r="CF992" s="10" t="s">
        <v>4133</v>
      </c>
    </row>
    <row r="993" spans="83:84" ht="12" customHeight="1">
      <c r="CE993" s="10" t="s">
        <v>5917</v>
      </c>
      <c r="CF993" s="10" t="s">
        <v>4134</v>
      </c>
    </row>
    <row r="994" spans="83:84" ht="12" customHeight="1">
      <c r="CE994" s="10" t="s">
        <v>5918</v>
      </c>
      <c r="CF994" s="10" t="s">
        <v>4135</v>
      </c>
    </row>
    <row r="995" spans="83:84" ht="12" customHeight="1">
      <c r="CE995" s="10" t="s">
        <v>5919</v>
      </c>
      <c r="CF995" s="10" t="s">
        <v>4136</v>
      </c>
    </row>
    <row r="996" spans="83:84" ht="12" customHeight="1">
      <c r="CE996" s="10" t="s">
        <v>5920</v>
      </c>
      <c r="CF996" s="10" t="s">
        <v>4137</v>
      </c>
    </row>
    <row r="997" spans="83:84" ht="12" customHeight="1">
      <c r="CE997" s="10" t="s">
        <v>5921</v>
      </c>
      <c r="CF997" s="10" t="s">
        <v>4138</v>
      </c>
    </row>
    <row r="998" spans="83:84" ht="12" customHeight="1">
      <c r="CE998" s="10" t="s">
        <v>5922</v>
      </c>
      <c r="CF998" s="10" t="s">
        <v>4139</v>
      </c>
    </row>
    <row r="999" spans="83:84" ht="12" customHeight="1">
      <c r="CE999" s="10" t="s">
        <v>5923</v>
      </c>
      <c r="CF999" s="10" t="s">
        <v>4140</v>
      </c>
    </row>
    <row r="1000" spans="83:84" ht="12" customHeight="1">
      <c r="CE1000" s="10" t="s">
        <v>5924</v>
      </c>
      <c r="CF1000" s="10" t="s">
        <v>4141</v>
      </c>
    </row>
    <row r="1001" spans="83:84" ht="12" customHeight="1">
      <c r="CE1001" s="10" t="s">
        <v>5925</v>
      </c>
      <c r="CF1001" s="10" t="s">
        <v>4142</v>
      </c>
    </row>
    <row r="1002" spans="83:84" ht="12" customHeight="1">
      <c r="CE1002" s="10" t="s">
        <v>5926</v>
      </c>
      <c r="CF1002" s="10" t="s">
        <v>4143</v>
      </c>
    </row>
    <row r="1003" spans="83:84" ht="12" customHeight="1">
      <c r="CE1003" s="10" t="s">
        <v>5927</v>
      </c>
      <c r="CF1003" s="10" t="s">
        <v>4144</v>
      </c>
    </row>
    <row r="1004" spans="83:84" ht="12" customHeight="1">
      <c r="CE1004" s="10" t="s">
        <v>5928</v>
      </c>
      <c r="CF1004" s="10" t="s">
        <v>4145</v>
      </c>
    </row>
    <row r="1005" spans="83:84" ht="12" customHeight="1">
      <c r="CE1005" s="10" t="s">
        <v>5929</v>
      </c>
      <c r="CF1005" s="10" t="s">
        <v>4146</v>
      </c>
    </row>
    <row r="1006" spans="83:84" ht="12" customHeight="1">
      <c r="CE1006" s="10" t="s">
        <v>5930</v>
      </c>
      <c r="CF1006" s="10" t="s">
        <v>4147</v>
      </c>
    </row>
    <row r="1007" spans="83:84" ht="12" customHeight="1">
      <c r="CE1007" s="10" t="s">
        <v>5931</v>
      </c>
      <c r="CF1007" s="10" t="s">
        <v>4148</v>
      </c>
    </row>
    <row r="1008" spans="83:84" ht="12" customHeight="1">
      <c r="CE1008" s="10" t="s">
        <v>5932</v>
      </c>
      <c r="CF1008" s="10" t="s">
        <v>4149</v>
      </c>
    </row>
    <row r="1009" spans="83:84" ht="12" customHeight="1">
      <c r="CE1009" s="10" t="s">
        <v>5933</v>
      </c>
      <c r="CF1009" s="10" t="s">
        <v>4150</v>
      </c>
    </row>
    <row r="1010" spans="83:84" ht="12" customHeight="1">
      <c r="CE1010" s="10" t="s">
        <v>5934</v>
      </c>
      <c r="CF1010" s="10" t="s">
        <v>4151</v>
      </c>
    </row>
    <row r="1011" spans="83:84" ht="12" customHeight="1">
      <c r="CE1011" s="10" t="s">
        <v>5935</v>
      </c>
      <c r="CF1011" s="10" t="s">
        <v>4152</v>
      </c>
    </row>
    <row r="1012" spans="83:84" ht="12" customHeight="1">
      <c r="CE1012" s="10" t="s">
        <v>5936</v>
      </c>
      <c r="CF1012" s="10" t="s">
        <v>4153</v>
      </c>
    </row>
    <row r="1013" spans="83:84" ht="12" customHeight="1">
      <c r="CE1013" s="10" t="s">
        <v>5937</v>
      </c>
      <c r="CF1013" s="10" t="s">
        <v>4154</v>
      </c>
    </row>
    <row r="1014" spans="83:84" ht="12" customHeight="1">
      <c r="CE1014" s="10" t="s">
        <v>5938</v>
      </c>
      <c r="CF1014" s="10" t="s">
        <v>4155</v>
      </c>
    </row>
    <row r="1015" spans="83:84" ht="12" customHeight="1">
      <c r="CE1015" s="10" t="s">
        <v>5939</v>
      </c>
      <c r="CF1015" s="10" t="s">
        <v>4156</v>
      </c>
    </row>
    <row r="1016" spans="83:84" ht="12" customHeight="1">
      <c r="CE1016" s="10" t="s">
        <v>5940</v>
      </c>
      <c r="CF1016" s="10" t="s">
        <v>4157</v>
      </c>
    </row>
    <row r="1017" spans="83:84" ht="12" customHeight="1">
      <c r="CE1017" s="10" t="s">
        <v>5941</v>
      </c>
      <c r="CF1017" s="10" t="s">
        <v>4158</v>
      </c>
    </row>
    <row r="1018" spans="83:84" ht="12" customHeight="1">
      <c r="CE1018" s="10" t="s">
        <v>5942</v>
      </c>
      <c r="CF1018" s="10" t="s">
        <v>4159</v>
      </c>
    </row>
    <row r="1019" spans="83:84" ht="12" customHeight="1">
      <c r="CE1019" s="10" t="s">
        <v>5943</v>
      </c>
      <c r="CF1019" s="10" t="s">
        <v>4160</v>
      </c>
    </row>
    <row r="1020" spans="83:84" ht="12" customHeight="1">
      <c r="CE1020" s="10" t="s">
        <v>5944</v>
      </c>
      <c r="CF1020" s="10" t="s">
        <v>4161</v>
      </c>
    </row>
    <row r="1021" spans="83:84" ht="12" customHeight="1">
      <c r="CE1021" s="10" t="s">
        <v>136</v>
      </c>
      <c r="CF1021" s="10" t="s">
        <v>4162</v>
      </c>
    </row>
    <row r="1022" spans="83:84" ht="12" customHeight="1">
      <c r="CE1022" s="10" t="s">
        <v>5945</v>
      </c>
      <c r="CF1022" s="10" t="s">
        <v>4163</v>
      </c>
    </row>
    <row r="1023" spans="83:84" ht="12" customHeight="1">
      <c r="CE1023" s="10" t="s">
        <v>5946</v>
      </c>
      <c r="CF1023" s="10" t="s">
        <v>4164</v>
      </c>
    </row>
    <row r="1024" spans="83:84" ht="12" customHeight="1">
      <c r="CE1024" s="10" t="s">
        <v>5947</v>
      </c>
      <c r="CF1024" s="10" t="s">
        <v>4165</v>
      </c>
    </row>
    <row r="1025" spans="83:84" ht="12" customHeight="1">
      <c r="CE1025" s="10" t="s">
        <v>5948</v>
      </c>
      <c r="CF1025" s="10" t="s">
        <v>4166</v>
      </c>
    </row>
    <row r="1026" spans="83:84" ht="12" customHeight="1">
      <c r="CE1026" s="10" t="s">
        <v>5949</v>
      </c>
      <c r="CF1026" s="10" t="s">
        <v>4167</v>
      </c>
    </row>
    <row r="1027" spans="83:84" ht="12" customHeight="1">
      <c r="CE1027" s="10" t="s">
        <v>5950</v>
      </c>
      <c r="CF1027" s="10" t="s">
        <v>4168</v>
      </c>
    </row>
    <row r="1028" spans="83:84" ht="12" customHeight="1">
      <c r="CE1028" s="10" t="s">
        <v>5951</v>
      </c>
      <c r="CF1028" s="10" t="s">
        <v>4169</v>
      </c>
    </row>
    <row r="1029" spans="83:84" ht="12" customHeight="1">
      <c r="CE1029" s="10" t="s">
        <v>5952</v>
      </c>
      <c r="CF1029" s="10" t="s">
        <v>4170</v>
      </c>
    </row>
    <row r="1030" spans="83:84" ht="12" customHeight="1">
      <c r="CE1030" s="10" t="s">
        <v>5953</v>
      </c>
      <c r="CF1030" s="10" t="s">
        <v>4171</v>
      </c>
    </row>
    <row r="1031" spans="83:84" ht="12" customHeight="1">
      <c r="CE1031" s="10" t="s">
        <v>5954</v>
      </c>
      <c r="CF1031" s="10" t="s">
        <v>4172</v>
      </c>
    </row>
    <row r="1032" spans="83:84" ht="12" customHeight="1">
      <c r="CE1032" s="10" t="s">
        <v>5955</v>
      </c>
      <c r="CF1032" s="10" t="s">
        <v>4173</v>
      </c>
    </row>
    <row r="1033" spans="83:84" ht="12" customHeight="1">
      <c r="CE1033" s="10" t="s">
        <v>5956</v>
      </c>
      <c r="CF1033" s="10" t="s">
        <v>4174</v>
      </c>
    </row>
    <row r="1034" spans="83:84" ht="12" customHeight="1">
      <c r="CE1034" s="10" t="s">
        <v>5957</v>
      </c>
      <c r="CF1034" s="10" t="s">
        <v>4175</v>
      </c>
    </row>
    <row r="1035" spans="83:84" ht="12" customHeight="1">
      <c r="CE1035" s="10" t="s">
        <v>5958</v>
      </c>
      <c r="CF1035" s="10" t="s">
        <v>4176</v>
      </c>
    </row>
    <row r="1036" spans="83:84" ht="12" customHeight="1">
      <c r="CE1036" s="10" t="s">
        <v>5959</v>
      </c>
      <c r="CF1036" s="10" t="s">
        <v>4177</v>
      </c>
    </row>
    <row r="1037" spans="83:84" ht="12" customHeight="1">
      <c r="CE1037" s="10" t="s">
        <v>5960</v>
      </c>
      <c r="CF1037" s="10" t="s">
        <v>4178</v>
      </c>
    </row>
    <row r="1038" spans="83:84" ht="12" customHeight="1">
      <c r="CE1038" s="10" t="s">
        <v>5961</v>
      </c>
      <c r="CF1038" s="10" t="s">
        <v>4179</v>
      </c>
    </row>
    <row r="1039" spans="83:84" ht="12" customHeight="1">
      <c r="CE1039" s="10" t="s">
        <v>5962</v>
      </c>
      <c r="CF1039" s="10" t="s">
        <v>4180</v>
      </c>
    </row>
    <row r="1040" spans="83:84" ht="12" customHeight="1">
      <c r="CE1040" s="10" t="s">
        <v>5963</v>
      </c>
      <c r="CF1040" s="10" t="s">
        <v>4181</v>
      </c>
    </row>
    <row r="1041" spans="83:84" ht="12" customHeight="1">
      <c r="CE1041" s="10" t="s">
        <v>5964</v>
      </c>
      <c r="CF1041" s="10" t="s">
        <v>4182</v>
      </c>
    </row>
    <row r="1042" spans="83:84" ht="12" customHeight="1">
      <c r="CE1042" s="10" t="s">
        <v>5965</v>
      </c>
      <c r="CF1042" s="10" t="s">
        <v>4183</v>
      </c>
    </row>
    <row r="1043" spans="83:84" ht="12" customHeight="1">
      <c r="CE1043" s="10" t="s">
        <v>5966</v>
      </c>
      <c r="CF1043" s="10" t="s">
        <v>4184</v>
      </c>
    </row>
    <row r="1044" spans="83:84" ht="12" customHeight="1">
      <c r="CE1044" s="10" t="s">
        <v>5967</v>
      </c>
      <c r="CF1044" s="10" t="s">
        <v>4185</v>
      </c>
    </row>
    <row r="1045" spans="83:84" ht="12" customHeight="1">
      <c r="CE1045" s="10" t="s">
        <v>5968</v>
      </c>
      <c r="CF1045" s="10" t="s">
        <v>4186</v>
      </c>
    </row>
    <row r="1046" spans="83:84" ht="12" customHeight="1">
      <c r="CE1046" s="10" t="s">
        <v>5969</v>
      </c>
      <c r="CF1046" s="10" t="s">
        <v>4187</v>
      </c>
    </row>
    <row r="1047" spans="83:84" ht="12" customHeight="1">
      <c r="CE1047" s="10" t="s">
        <v>5970</v>
      </c>
      <c r="CF1047" s="10" t="s">
        <v>4188</v>
      </c>
    </row>
    <row r="1048" spans="83:84" ht="12" customHeight="1">
      <c r="CE1048" s="10" t="s">
        <v>5971</v>
      </c>
      <c r="CF1048" s="10" t="s">
        <v>4189</v>
      </c>
    </row>
    <row r="1049" spans="83:84" ht="12" customHeight="1">
      <c r="CE1049" s="10" t="s">
        <v>5972</v>
      </c>
      <c r="CF1049" s="10" t="s">
        <v>4190</v>
      </c>
    </row>
    <row r="1050" spans="83:84" ht="12" customHeight="1">
      <c r="CE1050" s="10" t="s">
        <v>5973</v>
      </c>
      <c r="CF1050" s="10" t="s">
        <v>4191</v>
      </c>
    </row>
    <row r="1051" spans="83:84" ht="12" customHeight="1">
      <c r="CE1051" s="10" t="s">
        <v>5974</v>
      </c>
      <c r="CF1051" s="10" t="s">
        <v>4192</v>
      </c>
    </row>
    <row r="1052" spans="83:84" ht="12" customHeight="1">
      <c r="CE1052" s="10" t="s">
        <v>5975</v>
      </c>
      <c r="CF1052" s="10" t="s">
        <v>4193</v>
      </c>
    </row>
    <row r="1053" spans="83:84" ht="12" customHeight="1">
      <c r="CE1053" s="10" t="s">
        <v>5976</v>
      </c>
      <c r="CF1053" s="10" t="s">
        <v>4194</v>
      </c>
    </row>
    <row r="1054" spans="83:84" ht="12" customHeight="1">
      <c r="CE1054" s="10" t="s">
        <v>5977</v>
      </c>
      <c r="CF1054" s="10" t="s">
        <v>4195</v>
      </c>
    </row>
    <row r="1055" spans="83:84" ht="12" customHeight="1">
      <c r="CE1055" s="10" t="s">
        <v>5978</v>
      </c>
      <c r="CF1055" s="10" t="s">
        <v>4196</v>
      </c>
    </row>
    <row r="1056" spans="83:84" ht="12" customHeight="1">
      <c r="CE1056" s="10" t="s">
        <v>5979</v>
      </c>
      <c r="CF1056" s="10" t="s">
        <v>4197</v>
      </c>
    </row>
    <row r="1057" spans="83:84" ht="12" customHeight="1">
      <c r="CE1057" s="10" t="s">
        <v>5980</v>
      </c>
      <c r="CF1057" s="10" t="s">
        <v>4198</v>
      </c>
    </row>
    <row r="1058" spans="83:84" ht="12" customHeight="1">
      <c r="CE1058" s="10" t="s">
        <v>5981</v>
      </c>
      <c r="CF1058" s="10" t="s">
        <v>4199</v>
      </c>
    </row>
    <row r="1059" spans="83:84" ht="12" customHeight="1">
      <c r="CE1059" s="10" t="s">
        <v>5982</v>
      </c>
      <c r="CF1059" s="10" t="s">
        <v>4200</v>
      </c>
    </row>
    <row r="1060" spans="83:84" ht="12" customHeight="1">
      <c r="CE1060" s="10" t="s">
        <v>5983</v>
      </c>
      <c r="CF1060" s="10" t="s">
        <v>4201</v>
      </c>
    </row>
    <row r="1061" spans="83:84" ht="12" customHeight="1">
      <c r="CE1061" s="10" t="s">
        <v>5984</v>
      </c>
      <c r="CF1061" s="10" t="s">
        <v>4202</v>
      </c>
    </row>
    <row r="1062" spans="83:84" ht="12" customHeight="1">
      <c r="CE1062" s="10" t="s">
        <v>5985</v>
      </c>
      <c r="CF1062" s="10" t="s">
        <v>4203</v>
      </c>
    </row>
    <row r="1063" spans="83:84" ht="12" customHeight="1">
      <c r="CE1063" s="10" t="s">
        <v>5986</v>
      </c>
      <c r="CF1063" s="10" t="s">
        <v>4204</v>
      </c>
    </row>
    <row r="1064" spans="83:84" ht="12" customHeight="1">
      <c r="CE1064" s="10" t="s">
        <v>5987</v>
      </c>
      <c r="CF1064" s="10" t="s">
        <v>4205</v>
      </c>
    </row>
    <row r="1065" spans="83:84" ht="12" customHeight="1">
      <c r="CE1065" s="10" t="s">
        <v>5988</v>
      </c>
      <c r="CF1065" s="10" t="s">
        <v>4206</v>
      </c>
    </row>
    <row r="1066" spans="83:84" ht="12" customHeight="1">
      <c r="CE1066" s="10" t="s">
        <v>5989</v>
      </c>
      <c r="CF1066" s="10" t="s">
        <v>4207</v>
      </c>
    </row>
    <row r="1067" spans="83:84" ht="12" customHeight="1">
      <c r="CE1067" s="10" t="s">
        <v>5990</v>
      </c>
      <c r="CF1067" s="10" t="s">
        <v>4208</v>
      </c>
    </row>
    <row r="1068" spans="83:84" ht="12" customHeight="1">
      <c r="CE1068" s="10" t="s">
        <v>5991</v>
      </c>
      <c r="CF1068" s="10" t="s">
        <v>4209</v>
      </c>
    </row>
    <row r="1069" spans="83:84" ht="12" customHeight="1">
      <c r="CE1069" s="10" t="s">
        <v>5992</v>
      </c>
      <c r="CF1069" s="10" t="s">
        <v>4210</v>
      </c>
    </row>
    <row r="1070" spans="83:84" ht="12" customHeight="1">
      <c r="CE1070" s="10" t="s">
        <v>5993</v>
      </c>
      <c r="CF1070" s="10" t="s">
        <v>4211</v>
      </c>
    </row>
    <row r="1071" spans="83:84" ht="12" customHeight="1">
      <c r="CE1071" s="10" t="s">
        <v>5994</v>
      </c>
      <c r="CF1071" s="10" t="s">
        <v>4212</v>
      </c>
    </row>
    <row r="1072" spans="83:84" ht="12" customHeight="1">
      <c r="CE1072" s="10" t="s">
        <v>5995</v>
      </c>
      <c r="CF1072" s="10" t="s">
        <v>4213</v>
      </c>
    </row>
    <row r="1073" spans="83:84" ht="12" customHeight="1">
      <c r="CE1073" s="10" t="s">
        <v>5996</v>
      </c>
      <c r="CF1073" s="10" t="s">
        <v>4214</v>
      </c>
    </row>
    <row r="1074" spans="83:84" ht="12" customHeight="1">
      <c r="CE1074" s="10" t="s">
        <v>5997</v>
      </c>
      <c r="CF1074" s="10" t="s">
        <v>4215</v>
      </c>
    </row>
    <row r="1075" spans="83:84" ht="12" customHeight="1">
      <c r="CE1075" s="10" t="s">
        <v>5998</v>
      </c>
      <c r="CF1075" s="10" t="s">
        <v>4216</v>
      </c>
    </row>
    <row r="1076" spans="83:84" ht="12" customHeight="1">
      <c r="CE1076" s="10" t="s">
        <v>140</v>
      </c>
      <c r="CF1076" s="10" t="s">
        <v>4217</v>
      </c>
    </row>
    <row r="1077" spans="83:84" ht="12" customHeight="1">
      <c r="CE1077" s="10" t="s">
        <v>5999</v>
      </c>
      <c r="CF1077" s="10" t="s">
        <v>4218</v>
      </c>
    </row>
    <row r="1078" spans="83:84" ht="12" customHeight="1">
      <c r="CE1078" s="10" t="s">
        <v>6000</v>
      </c>
      <c r="CF1078" s="10" t="s">
        <v>4219</v>
      </c>
    </row>
    <row r="1079" spans="83:84" ht="12" customHeight="1">
      <c r="CE1079" s="10" t="s">
        <v>6001</v>
      </c>
      <c r="CF1079" s="10" t="s">
        <v>4220</v>
      </c>
    </row>
    <row r="1080" spans="83:84" ht="12" customHeight="1">
      <c r="CE1080" s="10" t="s">
        <v>6002</v>
      </c>
      <c r="CF1080" s="10" t="s">
        <v>4221</v>
      </c>
    </row>
    <row r="1081" spans="83:84" ht="12" customHeight="1">
      <c r="CE1081" s="10" t="s">
        <v>6003</v>
      </c>
      <c r="CF1081" s="10" t="s">
        <v>4222</v>
      </c>
    </row>
    <row r="1082" spans="83:84" ht="12" customHeight="1">
      <c r="CE1082" s="10" t="s">
        <v>6004</v>
      </c>
      <c r="CF1082" s="10" t="s">
        <v>4223</v>
      </c>
    </row>
    <row r="1083" spans="83:84" ht="12" customHeight="1">
      <c r="CE1083" s="10" t="s">
        <v>6005</v>
      </c>
      <c r="CF1083" s="10" t="s">
        <v>4224</v>
      </c>
    </row>
    <row r="1084" spans="83:84" ht="12" customHeight="1">
      <c r="CE1084" s="10" t="s">
        <v>6006</v>
      </c>
      <c r="CF1084" s="10" t="s">
        <v>4225</v>
      </c>
    </row>
    <row r="1085" spans="83:84" ht="12" customHeight="1">
      <c r="CE1085" s="10" t="s">
        <v>6007</v>
      </c>
      <c r="CF1085" s="10" t="s">
        <v>4226</v>
      </c>
    </row>
    <row r="1086" spans="83:84" ht="12" customHeight="1">
      <c r="CE1086" s="10" t="s">
        <v>6008</v>
      </c>
      <c r="CF1086" s="10" t="s">
        <v>4227</v>
      </c>
    </row>
    <row r="1087" spans="83:84" ht="12" customHeight="1">
      <c r="CE1087" s="10" t="s">
        <v>6009</v>
      </c>
      <c r="CF1087" s="10" t="s">
        <v>4228</v>
      </c>
    </row>
    <row r="1088" spans="83:84" ht="12" customHeight="1">
      <c r="CE1088" s="10" t="s">
        <v>6010</v>
      </c>
      <c r="CF1088" s="10" t="s">
        <v>4229</v>
      </c>
    </row>
    <row r="1089" spans="83:84" ht="12" customHeight="1">
      <c r="CE1089" s="10" t="s">
        <v>6011</v>
      </c>
      <c r="CF1089" s="10" t="s">
        <v>4230</v>
      </c>
    </row>
    <row r="1090" spans="83:84" ht="12" customHeight="1">
      <c r="CE1090" s="10" t="s">
        <v>6012</v>
      </c>
      <c r="CF1090" s="10" t="s">
        <v>4231</v>
      </c>
    </row>
    <row r="1091" spans="83:84" ht="12" customHeight="1">
      <c r="CE1091" s="10" t="s">
        <v>6013</v>
      </c>
      <c r="CF1091" s="10" t="s">
        <v>4232</v>
      </c>
    </row>
    <row r="1092" spans="83:84" ht="12" customHeight="1">
      <c r="CE1092" s="10" t="s">
        <v>6014</v>
      </c>
      <c r="CF1092" s="10" t="s">
        <v>4233</v>
      </c>
    </row>
    <row r="1093" spans="83:84" ht="12" customHeight="1">
      <c r="CE1093" s="10" t="s">
        <v>6015</v>
      </c>
      <c r="CF1093" s="10" t="s">
        <v>4234</v>
      </c>
    </row>
    <row r="1094" spans="83:84" ht="12" customHeight="1">
      <c r="CE1094" s="10" t="s">
        <v>6016</v>
      </c>
      <c r="CF1094" s="10" t="s">
        <v>4235</v>
      </c>
    </row>
    <row r="1095" spans="83:84" ht="12" customHeight="1">
      <c r="CE1095" s="10" t="s">
        <v>6017</v>
      </c>
      <c r="CF1095" s="10" t="s">
        <v>4236</v>
      </c>
    </row>
    <row r="1096" spans="83:84" ht="12" customHeight="1">
      <c r="CE1096" s="10" t="s">
        <v>6018</v>
      </c>
      <c r="CF1096" s="10" t="s">
        <v>4237</v>
      </c>
    </row>
    <row r="1097" spans="83:84" ht="12" customHeight="1">
      <c r="CE1097" s="10" t="s">
        <v>6019</v>
      </c>
      <c r="CF1097" s="10" t="s">
        <v>4238</v>
      </c>
    </row>
    <row r="1098" spans="83:84" ht="12" customHeight="1">
      <c r="CE1098" s="10" t="s">
        <v>6020</v>
      </c>
      <c r="CF1098" s="10" t="s">
        <v>4239</v>
      </c>
    </row>
    <row r="1099" spans="83:84" ht="12" customHeight="1">
      <c r="CE1099" s="10" t="s">
        <v>6021</v>
      </c>
      <c r="CF1099" s="10" t="s">
        <v>4240</v>
      </c>
    </row>
    <row r="1100" spans="83:84" ht="12" customHeight="1">
      <c r="CE1100" s="10" t="s">
        <v>6022</v>
      </c>
      <c r="CF1100" s="10" t="s">
        <v>4241</v>
      </c>
    </row>
    <row r="1101" spans="83:84" ht="12" customHeight="1">
      <c r="CE1101" s="10" t="s">
        <v>6023</v>
      </c>
      <c r="CF1101" s="10" t="s">
        <v>4242</v>
      </c>
    </row>
    <row r="1102" spans="83:84" ht="12" customHeight="1">
      <c r="CE1102" s="10" t="s">
        <v>6024</v>
      </c>
      <c r="CF1102" s="10" t="s">
        <v>4243</v>
      </c>
    </row>
    <row r="1103" spans="83:84" ht="12" customHeight="1">
      <c r="CE1103" s="10" t="s">
        <v>6025</v>
      </c>
      <c r="CF1103" s="10" t="s">
        <v>4244</v>
      </c>
    </row>
    <row r="1104" spans="83:84" ht="12" customHeight="1">
      <c r="CE1104" s="10" t="s">
        <v>6026</v>
      </c>
      <c r="CF1104" s="10" t="s">
        <v>4245</v>
      </c>
    </row>
    <row r="1105" spans="83:84" ht="12" customHeight="1">
      <c r="CE1105" s="10" t="s">
        <v>6027</v>
      </c>
      <c r="CF1105" s="10" t="s">
        <v>4246</v>
      </c>
    </row>
    <row r="1106" spans="83:84" ht="12" customHeight="1">
      <c r="CE1106" s="10" t="s">
        <v>147</v>
      </c>
      <c r="CF1106" s="10" t="s">
        <v>4247</v>
      </c>
    </row>
    <row r="1107" spans="83:84" ht="12" customHeight="1">
      <c r="CE1107" s="10" t="s">
        <v>6028</v>
      </c>
      <c r="CF1107" s="10" t="s">
        <v>4248</v>
      </c>
    </row>
    <row r="1108" spans="83:84" ht="12" customHeight="1">
      <c r="CE1108" s="10" t="s">
        <v>6029</v>
      </c>
      <c r="CF1108" s="10" t="s">
        <v>4249</v>
      </c>
    </row>
    <row r="1109" spans="83:84" ht="12" customHeight="1">
      <c r="CE1109" s="10" t="s">
        <v>6030</v>
      </c>
      <c r="CF1109" s="10" t="s">
        <v>4250</v>
      </c>
    </row>
    <row r="1110" spans="83:84" ht="12" customHeight="1">
      <c r="CE1110" s="10" t="s">
        <v>6031</v>
      </c>
      <c r="CF1110" s="10" t="s">
        <v>4251</v>
      </c>
    </row>
    <row r="1111" spans="83:84" ht="12" customHeight="1">
      <c r="CE1111" s="10" t="s">
        <v>6032</v>
      </c>
      <c r="CF1111" s="10" t="s">
        <v>4252</v>
      </c>
    </row>
    <row r="1112" spans="83:84" ht="12" customHeight="1">
      <c r="CE1112" s="10" t="s">
        <v>6033</v>
      </c>
      <c r="CF1112" s="10" t="s">
        <v>4253</v>
      </c>
    </row>
    <row r="1113" spans="83:84" ht="12" customHeight="1">
      <c r="CE1113" s="10" t="s">
        <v>6034</v>
      </c>
      <c r="CF1113" s="10" t="s">
        <v>4254</v>
      </c>
    </row>
    <row r="1114" spans="83:84" ht="12" customHeight="1">
      <c r="CE1114" s="10" t="s">
        <v>6035</v>
      </c>
      <c r="CF1114" s="10" t="s">
        <v>4255</v>
      </c>
    </row>
    <row r="1115" spans="83:84" ht="12" customHeight="1">
      <c r="CE1115" s="10" t="s">
        <v>6036</v>
      </c>
      <c r="CF1115" s="10" t="s">
        <v>4256</v>
      </c>
    </row>
    <row r="1116" spans="83:84" ht="12" customHeight="1">
      <c r="CE1116" s="10" t="s">
        <v>6037</v>
      </c>
      <c r="CF1116" s="10" t="s">
        <v>4257</v>
      </c>
    </row>
    <row r="1117" spans="83:84" ht="12" customHeight="1">
      <c r="CE1117" s="10" t="s">
        <v>6038</v>
      </c>
      <c r="CF1117" s="10" t="s">
        <v>4258</v>
      </c>
    </row>
    <row r="1118" spans="83:84" ht="12" customHeight="1">
      <c r="CE1118" s="10" t="s">
        <v>6039</v>
      </c>
      <c r="CF1118" s="10" t="s">
        <v>4259</v>
      </c>
    </row>
    <row r="1119" spans="83:84" ht="12" customHeight="1">
      <c r="CE1119" s="10" t="s">
        <v>6040</v>
      </c>
      <c r="CF1119" s="10" t="s">
        <v>4260</v>
      </c>
    </row>
    <row r="1120" spans="83:84" ht="12" customHeight="1">
      <c r="CE1120" s="10" t="s">
        <v>6041</v>
      </c>
      <c r="CF1120" s="10" t="s">
        <v>4261</v>
      </c>
    </row>
    <row r="1121" spans="83:84" ht="12" customHeight="1">
      <c r="CE1121" s="10" t="s">
        <v>6042</v>
      </c>
      <c r="CF1121" s="10" t="s">
        <v>4262</v>
      </c>
    </row>
    <row r="1122" spans="83:84" ht="12" customHeight="1">
      <c r="CE1122" s="10" t="s">
        <v>6043</v>
      </c>
      <c r="CF1122" s="10" t="s">
        <v>4263</v>
      </c>
    </row>
    <row r="1123" spans="83:84" ht="12" customHeight="1">
      <c r="CE1123" s="10" t="s">
        <v>6044</v>
      </c>
      <c r="CF1123" s="10" t="s">
        <v>4264</v>
      </c>
    </row>
    <row r="1124" spans="83:84" ht="12" customHeight="1">
      <c r="CE1124" s="10" t="s">
        <v>6045</v>
      </c>
      <c r="CF1124" s="10" t="s">
        <v>4265</v>
      </c>
    </row>
    <row r="1125" spans="83:84" ht="12" customHeight="1">
      <c r="CE1125" s="10" t="s">
        <v>6046</v>
      </c>
      <c r="CF1125" s="10" t="s">
        <v>4266</v>
      </c>
    </row>
    <row r="1126" spans="83:84" ht="12" customHeight="1">
      <c r="CE1126" s="10" t="s">
        <v>150</v>
      </c>
      <c r="CF1126" s="10" t="s">
        <v>4267</v>
      </c>
    </row>
    <row r="1127" spans="83:84" ht="12" customHeight="1">
      <c r="CE1127" s="10" t="s">
        <v>6047</v>
      </c>
      <c r="CF1127" s="10" t="s">
        <v>4268</v>
      </c>
    </row>
    <row r="1128" spans="83:84" ht="12" customHeight="1">
      <c r="CE1128" s="10" t="s">
        <v>6048</v>
      </c>
      <c r="CF1128" s="10" t="s">
        <v>4269</v>
      </c>
    </row>
    <row r="1129" spans="83:84" ht="12" customHeight="1">
      <c r="CE1129" s="10" t="s">
        <v>6049</v>
      </c>
      <c r="CF1129" s="10" t="s">
        <v>4270</v>
      </c>
    </row>
    <row r="1130" spans="83:84" ht="12" customHeight="1">
      <c r="CE1130" s="10" t="s">
        <v>6050</v>
      </c>
      <c r="CF1130" s="10" t="s">
        <v>4271</v>
      </c>
    </row>
    <row r="1131" spans="83:84" ht="12" customHeight="1">
      <c r="CE1131" s="10" t="s">
        <v>6051</v>
      </c>
      <c r="CF1131" s="10" t="s">
        <v>4272</v>
      </c>
    </row>
    <row r="1132" spans="83:84" ht="12" customHeight="1">
      <c r="CE1132" s="10" t="s">
        <v>6052</v>
      </c>
      <c r="CF1132" s="10" t="s">
        <v>4273</v>
      </c>
    </row>
    <row r="1133" spans="83:84" ht="12" customHeight="1">
      <c r="CE1133" s="10" t="s">
        <v>6053</v>
      </c>
      <c r="CF1133" s="10" t="s">
        <v>4274</v>
      </c>
    </row>
    <row r="1134" spans="83:84" ht="12" customHeight="1">
      <c r="CE1134" s="10" t="s">
        <v>6054</v>
      </c>
      <c r="CF1134" s="10" t="s">
        <v>4275</v>
      </c>
    </row>
    <row r="1135" spans="83:84" ht="12" customHeight="1">
      <c r="CE1135" s="10" t="s">
        <v>6055</v>
      </c>
      <c r="CF1135" s="10" t="s">
        <v>4276</v>
      </c>
    </row>
    <row r="1136" spans="83:84" ht="12" customHeight="1">
      <c r="CE1136" s="10" t="s">
        <v>6056</v>
      </c>
      <c r="CF1136" s="10" t="s">
        <v>4277</v>
      </c>
    </row>
    <row r="1137" spans="83:84" ht="12" customHeight="1">
      <c r="CE1137" s="10" t="s">
        <v>6057</v>
      </c>
      <c r="CF1137" s="10" t="s">
        <v>4278</v>
      </c>
    </row>
    <row r="1138" spans="83:84" ht="12" customHeight="1">
      <c r="CE1138" s="10" t="s">
        <v>6058</v>
      </c>
      <c r="CF1138" s="10" t="s">
        <v>4279</v>
      </c>
    </row>
    <row r="1139" spans="83:84" ht="12" customHeight="1">
      <c r="CE1139" s="10" t="s">
        <v>6059</v>
      </c>
      <c r="CF1139" s="10" t="s">
        <v>4280</v>
      </c>
    </row>
    <row r="1140" spans="83:84" ht="12" customHeight="1">
      <c r="CE1140" s="10" t="s">
        <v>6060</v>
      </c>
      <c r="CF1140" s="10" t="s">
        <v>4281</v>
      </c>
    </row>
    <row r="1141" spans="83:84" ht="12" customHeight="1">
      <c r="CE1141" s="10" t="s">
        <v>6061</v>
      </c>
      <c r="CF1141" s="10" t="s">
        <v>4282</v>
      </c>
    </row>
    <row r="1142" spans="83:84" ht="12" customHeight="1">
      <c r="CE1142" s="10" t="s">
        <v>6062</v>
      </c>
      <c r="CF1142" s="10" t="s">
        <v>4283</v>
      </c>
    </row>
    <row r="1143" spans="83:84" ht="12" customHeight="1">
      <c r="CE1143" s="10" t="s">
        <v>6063</v>
      </c>
      <c r="CF1143" s="10" t="s">
        <v>4284</v>
      </c>
    </row>
    <row r="1144" spans="83:84" ht="12" customHeight="1">
      <c r="CE1144" s="10" t="s">
        <v>6064</v>
      </c>
      <c r="CF1144" s="10" t="s">
        <v>4285</v>
      </c>
    </row>
    <row r="1145" spans="83:84" ht="12" customHeight="1">
      <c r="CE1145" s="10" t="s">
        <v>6065</v>
      </c>
      <c r="CF1145" s="10" t="s">
        <v>4286</v>
      </c>
    </row>
    <row r="1146" spans="83:84" ht="12" customHeight="1">
      <c r="CE1146" s="10" t="s">
        <v>6066</v>
      </c>
      <c r="CF1146" s="10" t="s">
        <v>4287</v>
      </c>
    </row>
    <row r="1147" spans="83:84" ht="12" customHeight="1">
      <c r="CE1147" s="10" t="s">
        <v>6067</v>
      </c>
      <c r="CF1147" s="10" t="s">
        <v>4288</v>
      </c>
    </row>
    <row r="1148" spans="83:84" ht="12" customHeight="1">
      <c r="CE1148" s="10" t="s">
        <v>6068</v>
      </c>
      <c r="CF1148" s="10" t="s">
        <v>4289</v>
      </c>
    </row>
    <row r="1149" spans="83:84" ht="12" customHeight="1">
      <c r="CE1149" s="10" t="s">
        <v>6069</v>
      </c>
      <c r="CF1149" s="10" t="s">
        <v>4290</v>
      </c>
    </row>
    <row r="1150" spans="83:84" ht="12" customHeight="1">
      <c r="CE1150" s="10" t="s">
        <v>6070</v>
      </c>
      <c r="CF1150" s="10" t="s">
        <v>4291</v>
      </c>
    </row>
    <row r="1151" spans="83:84" ht="12" customHeight="1">
      <c r="CE1151" s="10" t="s">
        <v>6071</v>
      </c>
      <c r="CF1151" s="10" t="s">
        <v>4292</v>
      </c>
    </row>
    <row r="1152" spans="83:84" ht="12" customHeight="1">
      <c r="CE1152" s="10" t="s">
        <v>6072</v>
      </c>
      <c r="CF1152" s="10" t="s">
        <v>4293</v>
      </c>
    </row>
    <row r="1153" spans="83:84" ht="12" customHeight="1">
      <c r="CE1153" s="10" t="s">
        <v>154</v>
      </c>
      <c r="CF1153" s="10" t="s">
        <v>4294</v>
      </c>
    </row>
    <row r="1154" spans="83:84" ht="12" customHeight="1">
      <c r="CE1154" s="10" t="s">
        <v>6073</v>
      </c>
      <c r="CF1154" s="10" t="s">
        <v>4295</v>
      </c>
    </row>
    <row r="1155" spans="83:84" ht="12" customHeight="1">
      <c r="CE1155" s="10" t="s">
        <v>6074</v>
      </c>
      <c r="CF1155" s="10" t="s">
        <v>4296</v>
      </c>
    </row>
    <row r="1156" spans="83:84" ht="12" customHeight="1">
      <c r="CE1156" s="10" t="s">
        <v>6075</v>
      </c>
      <c r="CF1156" s="10" t="s">
        <v>4297</v>
      </c>
    </row>
    <row r="1157" spans="83:84" ht="12" customHeight="1">
      <c r="CE1157" s="10" t="s">
        <v>6076</v>
      </c>
      <c r="CF1157" s="10" t="s">
        <v>4298</v>
      </c>
    </row>
    <row r="1158" spans="83:84" ht="12" customHeight="1">
      <c r="CE1158" s="10" t="s">
        <v>6077</v>
      </c>
      <c r="CF1158" s="10" t="s">
        <v>4299</v>
      </c>
    </row>
    <row r="1159" spans="83:84" ht="12" customHeight="1">
      <c r="CE1159" s="10" t="s">
        <v>6078</v>
      </c>
      <c r="CF1159" s="10" t="s">
        <v>4300</v>
      </c>
    </row>
    <row r="1160" spans="83:84" ht="12" customHeight="1">
      <c r="CE1160" s="10" t="s">
        <v>6079</v>
      </c>
      <c r="CF1160" s="10" t="s">
        <v>4301</v>
      </c>
    </row>
    <row r="1161" spans="83:84" ht="12" customHeight="1">
      <c r="CE1161" s="10" t="s">
        <v>6080</v>
      </c>
      <c r="CF1161" s="10" t="s">
        <v>4302</v>
      </c>
    </row>
    <row r="1162" spans="83:84" ht="12" customHeight="1">
      <c r="CE1162" s="10" t="s">
        <v>6081</v>
      </c>
      <c r="CF1162" s="10" t="s">
        <v>4303</v>
      </c>
    </row>
    <row r="1163" spans="83:84" ht="12" customHeight="1">
      <c r="CE1163" s="10" t="s">
        <v>6082</v>
      </c>
      <c r="CF1163" s="10" t="s">
        <v>4304</v>
      </c>
    </row>
    <row r="1164" spans="83:84" ht="12" customHeight="1">
      <c r="CE1164" s="10" t="s">
        <v>6083</v>
      </c>
      <c r="CF1164" s="10" t="s">
        <v>4305</v>
      </c>
    </row>
    <row r="1165" spans="83:84" ht="12" customHeight="1">
      <c r="CE1165" s="10" t="s">
        <v>6084</v>
      </c>
      <c r="CF1165" s="10" t="s">
        <v>4306</v>
      </c>
    </row>
    <row r="1166" spans="83:84" ht="12" customHeight="1">
      <c r="CE1166" s="10" t="s">
        <v>6085</v>
      </c>
      <c r="CF1166" s="10" t="s">
        <v>4307</v>
      </c>
    </row>
    <row r="1167" spans="83:84" ht="12" customHeight="1">
      <c r="CE1167" s="10" t="s">
        <v>6086</v>
      </c>
      <c r="CF1167" s="10" t="s">
        <v>4308</v>
      </c>
    </row>
    <row r="1168" spans="83:84" ht="12" customHeight="1">
      <c r="CE1168" s="10" t="s">
        <v>6087</v>
      </c>
      <c r="CF1168" s="10" t="s">
        <v>4309</v>
      </c>
    </row>
    <row r="1169" spans="83:84" ht="12" customHeight="1">
      <c r="CE1169" s="10" t="s">
        <v>6088</v>
      </c>
      <c r="CF1169" s="10" t="s">
        <v>4310</v>
      </c>
    </row>
    <row r="1170" spans="83:84" ht="12" customHeight="1">
      <c r="CE1170" s="10" t="s">
        <v>6089</v>
      </c>
      <c r="CF1170" s="10" t="s">
        <v>4311</v>
      </c>
    </row>
    <row r="1171" spans="83:84" ht="12" customHeight="1">
      <c r="CE1171" s="10" t="s">
        <v>6090</v>
      </c>
      <c r="CF1171" s="10" t="s">
        <v>4312</v>
      </c>
    </row>
    <row r="1172" spans="83:84" ht="12" customHeight="1">
      <c r="CE1172" s="10" t="s">
        <v>6091</v>
      </c>
      <c r="CF1172" s="10" t="s">
        <v>4313</v>
      </c>
    </row>
    <row r="1173" spans="83:84" ht="12" customHeight="1">
      <c r="CE1173" s="10" t="s">
        <v>6092</v>
      </c>
      <c r="CF1173" s="10" t="s">
        <v>4314</v>
      </c>
    </row>
    <row r="1174" spans="83:84" ht="12" customHeight="1">
      <c r="CE1174" s="10" t="s">
        <v>6093</v>
      </c>
      <c r="CF1174" s="10" t="s">
        <v>4315</v>
      </c>
    </row>
    <row r="1175" spans="83:84" ht="12" customHeight="1">
      <c r="CE1175" s="10" t="s">
        <v>6094</v>
      </c>
      <c r="CF1175" s="10" t="s">
        <v>4316</v>
      </c>
    </row>
    <row r="1176" spans="83:84" ht="12" customHeight="1">
      <c r="CE1176" s="10" t="s">
        <v>6095</v>
      </c>
      <c r="CF1176" s="10" t="s">
        <v>4317</v>
      </c>
    </row>
    <row r="1177" spans="83:84" ht="12" customHeight="1">
      <c r="CE1177" s="10" t="s">
        <v>6096</v>
      </c>
      <c r="CF1177" s="10" t="s">
        <v>4318</v>
      </c>
    </row>
    <row r="1178" spans="83:84" ht="12" customHeight="1">
      <c r="CE1178" s="10" t="s">
        <v>6097</v>
      </c>
      <c r="CF1178" s="10" t="s">
        <v>4319</v>
      </c>
    </row>
    <row r="1179" spans="83:84" ht="12" customHeight="1">
      <c r="CE1179" s="10" t="s">
        <v>6098</v>
      </c>
      <c r="CF1179" s="10" t="s">
        <v>4320</v>
      </c>
    </row>
    <row r="1180" spans="83:84" ht="12" customHeight="1">
      <c r="CE1180" s="10" t="s">
        <v>6099</v>
      </c>
      <c r="CF1180" s="10" t="s">
        <v>4321</v>
      </c>
    </row>
    <row r="1181" spans="83:84" ht="12" customHeight="1">
      <c r="CE1181" s="10" t="s">
        <v>6100</v>
      </c>
      <c r="CF1181" s="10" t="s">
        <v>4322</v>
      </c>
    </row>
    <row r="1182" spans="83:84" ht="12" customHeight="1">
      <c r="CE1182" s="10" t="s">
        <v>6101</v>
      </c>
      <c r="CF1182" s="10" t="s">
        <v>4323</v>
      </c>
    </row>
    <row r="1183" spans="83:84" ht="12" customHeight="1">
      <c r="CE1183" s="10" t="s">
        <v>6102</v>
      </c>
      <c r="CF1183" s="10" t="s">
        <v>4324</v>
      </c>
    </row>
    <row r="1184" spans="83:84" ht="12" customHeight="1">
      <c r="CE1184" s="10" t="s">
        <v>6103</v>
      </c>
      <c r="CF1184" s="10" t="s">
        <v>4325</v>
      </c>
    </row>
    <row r="1185" spans="83:84" ht="12" customHeight="1">
      <c r="CE1185" s="10" t="s">
        <v>6104</v>
      </c>
      <c r="CF1185" s="10" t="s">
        <v>4326</v>
      </c>
    </row>
    <row r="1186" spans="83:84" ht="12" customHeight="1">
      <c r="CE1186" s="10" t="s">
        <v>6105</v>
      </c>
      <c r="CF1186" s="10" t="s">
        <v>4327</v>
      </c>
    </row>
    <row r="1187" spans="83:84" ht="12" customHeight="1">
      <c r="CE1187" s="10" t="s">
        <v>6106</v>
      </c>
      <c r="CF1187" s="10" t="s">
        <v>4328</v>
      </c>
    </row>
    <row r="1188" spans="83:84" ht="12" customHeight="1">
      <c r="CE1188" s="10" t="s">
        <v>6107</v>
      </c>
      <c r="CF1188" s="10" t="s">
        <v>4329</v>
      </c>
    </row>
    <row r="1189" spans="83:84" ht="12" customHeight="1">
      <c r="CE1189" s="10" t="s">
        <v>6108</v>
      </c>
      <c r="CF1189" s="10" t="s">
        <v>4330</v>
      </c>
    </row>
    <row r="1190" spans="83:84" ht="12" customHeight="1">
      <c r="CE1190" s="10" t="s">
        <v>6109</v>
      </c>
      <c r="CF1190" s="10" t="s">
        <v>4331</v>
      </c>
    </row>
    <row r="1191" spans="83:84" ht="12" customHeight="1">
      <c r="CE1191" s="10" t="s">
        <v>6110</v>
      </c>
      <c r="CF1191" s="10" t="s">
        <v>4332</v>
      </c>
    </row>
    <row r="1192" spans="83:84" ht="12" customHeight="1">
      <c r="CE1192" s="10" t="s">
        <v>6111</v>
      </c>
      <c r="CF1192" s="10" t="s">
        <v>4333</v>
      </c>
    </row>
    <row r="1193" spans="83:84" ht="12" customHeight="1">
      <c r="CE1193" s="10" t="s">
        <v>6112</v>
      </c>
      <c r="CF1193" s="10" t="s">
        <v>4334</v>
      </c>
    </row>
    <row r="1194" spans="83:84" ht="12" customHeight="1">
      <c r="CE1194" s="10" t="s">
        <v>6113</v>
      </c>
      <c r="CF1194" s="10" t="s">
        <v>4335</v>
      </c>
    </row>
    <row r="1195" spans="83:84" ht="12" customHeight="1">
      <c r="CE1195" s="10" t="s">
        <v>6114</v>
      </c>
      <c r="CF1195" s="10" t="s">
        <v>4336</v>
      </c>
    </row>
    <row r="1196" spans="83:84" ht="12" customHeight="1">
      <c r="CE1196" s="10" t="s">
        <v>6115</v>
      </c>
      <c r="CF1196" s="10" t="s">
        <v>4337</v>
      </c>
    </row>
    <row r="1197" spans="83:84" ht="12" customHeight="1">
      <c r="CE1197" s="10" t="s">
        <v>158</v>
      </c>
      <c r="CF1197" s="10" t="s">
        <v>4338</v>
      </c>
    </row>
    <row r="1198" spans="83:84" ht="12" customHeight="1">
      <c r="CE1198" s="10" t="s">
        <v>6116</v>
      </c>
      <c r="CF1198" s="10" t="s">
        <v>4339</v>
      </c>
    </row>
    <row r="1199" spans="83:84" ht="12" customHeight="1">
      <c r="CE1199" s="10" t="s">
        <v>6117</v>
      </c>
      <c r="CF1199" s="10" t="s">
        <v>4340</v>
      </c>
    </row>
    <row r="1200" spans="83:84" ht="12" customHeight="1">
      <c r="CE1200" s="10" t="s">
        <v>6118</v>
      </c>
      <c r="CF1200" s="10" t="s">
        <v>4341</v>
      </c>
    </row>
    <row r="1201" spans="83:84" ht="12" customHeight="1">
      <c r="CE1201" s="10" t="s">
        <v>6119</v>
      </c>
      <c r="CF1201" s="10" t="s">
        <v>4342</v>
      </c>
    </row>
    <row r="1202" spans="83:84" ht="12" customHeight="1">
      <c r="CE1202" s="10" t="s">
        <v>6120</v>
      </c>
      <c r="CF1202" s="10" t="s">
        <v>4343</v>
      </c>
    </row>
    <row r="1203" spans="83:84" ht="12" customHeight="1">
      <c r="CE1203" s="10" t="s">
        <v>6121</v>
      </c>
      <c r="CF1203" s="10" t="s">
        <v>4344</v>
      </c>
    </row>
    <row r="1204" spans="83:84" ht="12" customHeight="1">
      <c r="CE1204" s="10" t="s">
        <v>6122</v>
      </c>
      <c r="CF1204" s="10" t="s">
        <v>4345</v>
      </c>
    </row>
    <row r="1205" spans="83:84" ht="12" customHeight="1">
      <c r="CE1205" s="10" t="s">
        <v>6123</v>
      </c>
      <c r="CF1205" s="10" t="s">
        <v>4346</v>
      </c>
    </row>
    <row r="1206" spans="83:84" ht="12" customHeight="1">
      <c r="CE1206" s="10" t="s">
        <v>6124</v>
      </c>
      <c r="CF1206" s="10" t="s">
        <v>4347</v>
      </c>
    </row>
    <row r="1207" spans="83:84" ht="12" customHeight="1">
      <c r="CE1207" s="10" t="s">
        <v>6125</v>
      </c>
      <c r="CF1207" s="10" t="s">
        <v>4348</v>
      </c>
    </row>
    <row r="1208" spans="83:84" ht="12" customHeight="1">
      <c r="CE1208" s="10" t="s">
        <v>6126</v>
      </c>
      <c r="CF1208" s="10" t="s">
        <v>4349</v>
      </c>
    </row>
    <row r="1209" spans="83:84" ht="12" customHeight="1">
      <c r="CE1209" s="10" t="s">
        <v>6127</v>
      </c>
      <c r="CF1209" s="10" t="s">
        <v>4350</v>
      </c>
    </row>
    <row r="1210" spans="83:84" ht="12" customHeight="1">
      <c r="CE1210" s="10" t="s">
        <v>6128</v>
      </c>
      <c r="CF1210" s="10" t="s">
        <v>4351</v>
      </c>
    </row>
    <row r="1211" spans="83:84" ht="12" customHeight="1">
      <c r="CE1211" s="10" t="s">
        <v>6129</v>
      </c>
      <c r="CF1211" s="10" t="s">
        <v>4352</v>
      </c>
    </row>
    <row r="1212" spans="83:84" ht="12" customHeight="1">
      <c r="CE1212" s="10" t="s">
        <v>6130</v>
      </c>
      <c r="CF1212" s="10" t="s">
        <v>4353</v>
      </c>
    </row>
    <row r="1213" spans="83:84" ht="12" customHeight="1">
      <c r="CE1213" s="10" t="s">
        <v>6131</v>
      </c>
      <c r="CF1213" s="10" t="s">
        <v>4354</v>
      </c>
    </row>
    <row r="1214" spans="83:84" ht="12" customHeight="1">
      <c r="CE1214" s="10" t="s">
        <v>6132</v>
      </c>
      <c r="CF1214" s="10" t="s">
        <v>4355</v>
      </c>
    </row>
    <row r="1215" spans="83:84" ht="12" customHeight="1">
      <c r="CE1215" s="10" t="s">
        <v>6133</v>
      </c>
      <c r="CF1215" s="10" t="s">
        <v>4356</v>
      </c>
    </row>
    <row r="1216" spans="83:84" ht="12" customHeight="1">
      <c r="CE1216" s="10" t="s">
        <v>6134</v>
      </c>
      <c r="CF1216" s="10" t="s">
        <v>4357</v>
      </c>
    </row>
    <row r="1217" spans="83:84" ht="12" customHeight="1">
      <c r="CE1217" s="10" t="s">
        <v>6135</v>
      </c>
      <c r="CF1217" s="10" t="s">
        <v>4358</v>
      </c>
    </row>
    <row r="1218" spans="83:84" ht="12" customHeight="1">
      <c r="CE1218" s="10" t="s">
        <v>6136</v>
      </c>
      <c r="CF1218" s="10" t="s">
        <v>4359</v>
      </c>
    </row>
    <row r="1219" spans="83:84" ht="12" customHeight="1">
      <c r="CE1219" s="10" t="s">
        <v>6137</v>
      </c>
      <c r="CF1219" s="10" t="s">
        <v>4360</v>
      </c>
    </row>
    <row r="1220" spans="83:84" ht="12" customHeight="1">
      <c r="CE1220" s="10" t="s">
        <v>6138</v>
      </c>
      <c r="CF1220" s="10" t="s">
        <v>4361</v>
      </c>
    </row>
    <row r="1221" spans="83:84" ht="12" customHeight="1">
      <c r="CE1221" s="10" t="s">
        <v>6139</v>
      </c>
      <c r="CF1221" s="10" t="s">
        <v>4362</v>
      </c>
    </row>
    <row r="1222" spans="83:84" ht="12" customHeight="1">
      <c r="CE1222" s="10" t="s">
        <v>6140</v>
      </c>
      <c r="CF1222" s="10" t="s">
        <v>4363</v>
      </c>
    </row>
    <row r="1223" spans="83:84" ht="12" customHeight="1">
      <c r="CE1223" s="10" t="s">
        <v>6141</v>
      </c>
      <c r="CF1223" s="10" t="s">
        <v>4364</v>
      </c>
    </row>
    <row r="1224" spans="83:84" ht="12" customHeight="1">
      <c r="CE1224" s="10" t="s">
        <v>6142</v>
      </c>
      <c r="CF1224" s="10" t="s">
        <v>4365</v>
      </c>
    </row>
    <row r="1225" spans="83:84" ht="12" customHeight="1">
      <c r="CE1225" s="10" t="s">
        <v>6143</v>
      </c>
      <c r="CF1225" s="10" t="s">
        <v>4366</v>
      </c>
    </row>
    <row r="1226" spans="83:84" ht="12" customHeight="1">
      <c r="CE1226" s="10" t="s">
        <v>6144</v>
      </c>
      <c r="CF1226" s="10" t="s">
        <v>4367</v>
      </c>
    </row>
    <row r="1227" spans="83:84" ht="12" customHeight="1">
      <c r="CE1227" s="10" t="s">
        <v>6145</v>
      </c>
      <c r="CF1227" s="10" t="s">
        <v>4368</v>
      </c>
    </row>
    <row r="1228" spans="83:84" ht="12" customHeight="1">
      <c r="CE1228" s="10" t="s">
        <v>6146</v>
      </c>
      <c r="CF1228" s="10" t="s">
        <v>4369</v>
      </c>
    </row>
    <row r="1229" spans="83:84" ht="12" customHeight="1">
      <c r="CE1229" s="10" t="s">
        <v>6147</v>
      </c>
      <c r="CF1229" s="10" t="s">
        <v>4370</v>
      </c>
    </row>
    <row r="1230" spans="83:84" ht="12" customHeight="1">
      <c r="CE1230" s="10" t="s">
        <v>6148</v>
      </c>
      <c r="CF1230" s="10" t="s">
        <v>4371</v>
      </c>
    </row>
    <row r="1231" spans="83:84" ht="12" customHeight="1">
      <c r="CE1231" s="10" t="s">
        <v>6149</v>
      </c>
      <c r="CF1231" s="10" t="s">
        <v>4372</v>
      </c>
    </row>
    <row r="1232" spans="83:84" ht="12" customHeight="1">
      <c r="CE1232" s="10" t="s">
        <v>6150</v>
      </c>
      <c r="CF1232" s="10" t="s">
        <v>4373</v>
      </c>
    </row>
    <row r="1233" spans="83:84" ht="12" customHeight="1">
      <c r="CE1233" s="10" t="s">
        <v>6151</v>
      </c>
      <c r="CF1233" s="10" t="s">
        <v>4374</v>
      </c>
    </row>
    <row r="1234" spans="83:84" ht="12" customHeight="1">
      <c r="CE1234" s="10" t="s">
        <v>6152</v>
      </c>
      <c r="CF1234" s="10" t="s">
        <v>4375</v>
      </c>
    </row>
    <row r="1235" spans="83:84" ht="12" customHeight="1">
      <c r="CE1235" s="10" t="s">
        <v>6153</v>
      </c>
      <c r="CF1235" s="10" t="s">
        <v>4376</v>
      </c>
    </row>
    <row r="1236" spans="83:84" ht="12" customHeight="1">
      <c r="CE1236" s="10" t="s">
        <v>6154</v>
      </c>
      <c r="CF1236" s="10" t="s">
        <v>4377</v>
      </c>
    </row>
    <row r="1237" spans="83:84" ht="12" customHeight="1">
      <c r="CE1237" s="10" t="s">
        <v>6155</v>
      </c>
      <c r="CF1237" s="10" t="s">
        <v>4378</v>
      </c>
    </row>
    <row r="1238" spans="83:84" ht="12" customHeight="1">
      <c r="CE1238" s="10" t="s">
        <v>6156</v>
      </c>
      <c r="CF1238" s="10" t="s">
        <v>4379</v>
      </c>
    </row>
    <row r="1239" spans="83:84" ht="12" customHeight="1">
      <c r="CE1239" s="10" t="s">
        <v>162</v>
      </c>
      <c r="CF1239" s="10" t="s">
        <v>4380</v>
      </c>
    </row>
    <row r="1240" spans="83:84" ht="12" customHeight="1">
      <c r="CE1240" s="10" t="s">
        <v>6157</v>
      </c>
      <c r="CF1240" s="10" t="s">
        <v>4381</v>
      </c>
    </row>
    <row r="1241" spans="83:84" ht="12" customHeight="1">
      <c r="CE1241" s="10" t="s">
        <v>6158</v>
      </c>
      <c r="CF1241" s="10" t="s">
        <v>4382</v>
      </c>
    </row>
    <row r="1242" spans="83:84" ht="12" customHeight="1">
      <c r="CE1242" s="10" t="s">
        <v>6159</v>
      </c>
      <c r="CF1242" s="10" t="s">
        <v>4383</v>
      </c>
    </row>
    <row r="1243" spans="83:84" ht="12" customHeight="1">
      <c r="CE1243" s="10" t="s">
        <v>6160</v>
      </c>
      <c r="CF1243" s="10" t="s">
        <v>4384</v>
      </c>
    </row>
    <row r="1244" spans="83:84" ht="12" customHeight="1">
      <c r="CE1244" s="10" t="s">
        <v>6161</v>
      </c>
      <c r="CF1244" s="10" t="s">
        <v>4385</v>
      </c>
    </row>
    <row r="1245" spans="83:84" ht="12" customHeight="1">
      <c r="CE1245" s="10" t="s">
        <v>6162</v>
      </c>
      <c r="CF1245" s="10" t="s">
        <v>4386</v>
      </c>
    </row>
    <row r="1246" spans="83:84" ht="12" customHeight="1">
      <c r="CE1246" s="10" t="s">
        <v>6163</v>
      </c>
      <c r="CF1246" s="10" t="s">
        <v>4387</v>
      </c>
    </row>
    <row r="1247" spans="83:84" ht="12" customHeight="1">
      <c r="CE1247" s="10" t="s">
        <v>6164</v>
      </c>
      <c r="CF1247" s="10" t="s">
        <v>4388</v>
      </c>
    </row>
    <row r="1248" spans="83:84" ht="12" customHeight="1">
      <c r="CE1248" s="10" t="s">
        <v>6165</v>
      </c>
      <c r="CF1248" s="10" t="s">
        <v>4389</v>
      </c>
    </row>
    <row r="1249" spans="83:84" ht="12" customHeight="1">
      <c r="CE1249" s="10" t="s">
        <v>6166</v>
      </c>
      <c r="CF1249" s="10" t="s">
        <v>4390</v>
      </c>
    </row>
    <row r="1250" spans="83:84" ht="12" customHeight="1">
      <c r="CE1250" s="10" t="s">
        <v>6167</v>
      </c>
      <c r="CF1250" s="10" t="s">
        <v>4391</v>
      </c>
    </row>
    <row r="1251" spans="83:84" ht="12" customHeight="1">
      <c r="CE1251" s="10" t="s">
        <v>6168</v>
      </c>
      <c r="CF1251" s="10" t="s">
        <v>4392</v>
      </c>
    </row>
    <row r="1252" spans="83:84" ht="12" customHeight="1">
      <c r="CE1252" s="10" t="s">
        <v>6169</v>
      </c>
      <c r="CF1252" s="10" t="s">
        <v>4393</v>
      </c>
    </row>
    <row r="1253" spans="83:84" ht="12" customHeight="1">
      <c r="CE1253" s="10" t="s">
        <v>6170</v>
      </c>
      <c r="CF1253" s="10" t="s">
        <v>4394</v>
      </c>
    </row>
    <row r="1254" spans="83:84" ht="12" customHeight="1">
      <c r="CE1254" s="10" t="s">
        <v>6171</v>
      </c>
      <c r="CF1254" s="10" t="s">
        <v>4395</v>
      </c>
    </row>
    <row r="1255" spans="83:84" ht="12" customHeight="1">
      <c r="CE1255" s="10" t="s">
        <v>6172</v>
      </c>
      <c r="CF1255" s="10" t="s">
        <v>4396</v>
      </c>
    </row>
    <row r="1256" spans="83:84" ht="12" customHeight="1">
      <c r="CE1256" s="10" t="s">
        <v>6173</v>
      </c>
      <c r="CF1256" s="10" t="s">
        <v>4397</v>
      </c>
    </row>
    <row r="1257" spans="83:84" ht="12" customHeight="1">
      <c r="CE1257" s="10" t="s">
        <v>6174</v>
      </c>
      <c r="CF1257" s="10" t="s">
        <v>4398</v>
      </c>
    </row>
    <row r="1258" spans="83:84" ht="12" customHeight="1">
      <c r="CE1258" s="10" t="s">
        <v>6175</v>
      </c>
      <c r="CF1258" s="10" t="s">
        <v>4399</v>
      </c>
    </row>
    <row r="1259" spans="83:84" ht="12" customHeight="1">
      <c r="CE1259" s="10" t="s">
        <v>6176</v>
      </c>
      <c r="CF1259" s="10" t="s">
        <v>4400</v>
      </c>
    </row>
    <row r="1260" spans="83:84" ht="12" customHeight="1">
      <c r="CE1260" s="10" t="s">
        <v>6177</v>
      </c>
      <c r="CF1260" s="10" t="s">
        <v>4401</v>
      </c>
    </row>
    <row r="1261" spans="83:84" ht="12" customHeight="1">
      <c r="CE1261" s="10" t="s">
        <v>6178</v>
      </c>
      <c r="CF1261" s="10" t="s">
        <v>4402</v>
      </c>
    </row>
    <row r="1262" spans="83:84" ht="12" customHeight="1">
      <c r="CE1262" s="10" t="s">
        <v>6179</v>
      </c>
      <c r="CF1262" s="10" t="s">
        <v>4403</v>
      </c>
    </row>
    <row r="1263" spans="83:84" ht="12" customHeight="1">
      <c r="CE1263" s="10" t="s">
        <v>6180</v>
      </c>
      <c r="CF1263" s="10" t="s">
        <v>4404</v>
      </c>
    </row>
    <row r="1264" spans="83:84" ht="12" customHeight="1">
      <c r="CE1264" s="10" t="s">
        <v>6181</v>
      </c>
      <c r="CF1264" s="10" t="s">
        <v>4405</v>
      </c>
    </row>
    <row r="1265" spans="83:84" ht="12" customHeight="1">
      <c r="CE1265" s="10" t="s">
        <v>6182</v>
      </c>
      <c r="CF1265" s="10" t="s">
        <v>4406</v>
      </c>
    </row>
    <row r="1266" spans="83:84" ht="12" customHeight="1">
      <c r="CE1266" s="10" t="s">
        <v>6183</v>
      </c>
      <c r="CF1266" s="10" t="s">
        <v>4407</v>
      </c>
    </row>
    <row r="1267" spans="83:84" ht="12" customHeight="1">
      <c r="CE1267" s="10" t="s">
        <v>6184</v>
      </c>
      <c r="CF1267" s="10" t="s">
        <v>4408</v>
      </c>
    </row>
    <row r="1268" spans="83:84" ht="12" customHeight="1">
      <c r="CE1268" s="10" t="s">
        <v>6185</v>
      </c>
      <c r="CF1268" s="10" t="s">
        <v>4409</v>
      </c>
    </row>
    <row r="1269" spans="83:84" ht="12" customHeight="1">
      <c r="CE1269" s="10" t="s">
        <v>6186</v>
      </c>
      <c r="CF1269" s="10" t="s">
        <v>4410</v>
      </c>
    </row>
    <row r="1270" spans="83:84" ht="12" customHeight="1">
      <c r="CE1270" s="10" t="s">
        <v>6187</v>
      </c>
      <c r="CF1270" s="10" t="s">
        <v>4411</v>
      </c>
    </row>
    <row r="1271" spans="83:84" ht="12" customHeight="1">
      <c r="CE1271" s="10" t="s">
        <v>6188</v>
      </c>
      <c r="CF1271" s="10" t="s">
        <v>4412</v>
      </c>
    </row>
    <row r="1272" spans="83:84" ht="12" customHeight="1">
      <c r="CE1272" s="10" t="s">
        <v>6189</v>
      </c>
      <c r="CF1272" s="10" t="s">
        <v>4413</v>
      </c>
    </row>
    <row r="1273" spans="83:84" ht="12" customHeight="1">
      <c r="CE1273" s="10" t="s">
        <v>6190</v>
      </c>
      <c r="CF1273" s="10" t="s">
        <v>4414</v>
      </c>
    </row>
    <row r="1274" spans="83:84" ht="12" customHeight="1">
      <c r="CE1274" s="10" t="s">
        <v>6191</v>
      </c>
      <c r="CF1274" s="10" t="s">
        <v>4415</v>
      </c>
    </row>
    <row r="1275" spans="83:84" ht="12" customHeight="1">
      <c r="CE1275" s="10" t="s">
        <v>6192</v>
      </c>
      <c r="CF1275" s="10" t="s">
        <v>4416</v>
      </c>
    </row>
    <row r="1276" spans="83:84" ht="12" customHeight="1">
      <c r="CE1276" s="10" t="s">
        <v>6193</v>
      </c>
      <c r="CF1276" s="10" t="s">
        <v>4417</v>
      </c>
    </row>
    <row r="1277" spans="83:84" ht="12" customHeight="1">
      <c r="CE1277" s="10" t="s">
        <v>6194</v>
      </c>
      <c r="CF1277" s="10" t="s">
        <v>4418</v>
      </c>
    </row>
    <row r="1278" spans="83:84" ht="12" customHeight="1">
      <c r="CE1278" s="10" t="s">
        <v>6195</v>
      </c>
      <c r="CF1278" s="10" t="s">
        <v>4419</v>
      </c>
    </row>
    <row r="1279" spans="83:84" ht="12" customHeight="1">
      <c r="CE1279" s="10" t="s">
        <v>166</v>
      </c>
      <c r="CF1279" s="10" t="s">
        <v>4420</v>
      </c>
    </row>
    <row r="1280" spans="83:84" ht="12" customHeight="1">
      <c r="CE1280" s="10" t="s">
        <v>6196</v>
      </c>
      <c r="CF1280" s="10" t="s">
        <v>4421</v>
      </c>
    </row>
    <row r="1281" spans="83:84" ht="12" customHeight="1">
      <c r="CE1281" s="10" t="s">
        <v>6197</v>
      </c>
      <c r="CF1281" s="10" t="s">
        <v>4422</v>
      </c>
    </row>
    <row r="1282" spans="83:84" ht="12" customHeight="1">
      <c r="CE1282" s="10" t="s">
        <v>6198</v>
      </c>
      <c r="CF1282" s="10" t="s">
        <v>4423</v>
      </c>
    </row>
    <row r="1283" spans="83:84" ht="12" customHeight="1">
      <c r="CE1283" s="10" t="s">
        <v>6199</v>
      </c>
      <c r="CF1283" s="10" t="s">
        <v>4424</v>
      </c>
    </row>
    <row r="1284" spans="83:84" ht="12" customHeight="1">
      <c r="CE1284" s="10" t="s">
        <v>6200</v>
      </c>
      <c r="CF1284" s="10" t="s">
        <v>4425</v>
      </c>
    </row>
    <row r="1285" spans="83:84" ht="12" customHeight="1">
      <c r="CE1285" s="10" t="s">
        <v>6201</v>
      </c>
      <c r="CF1285" s="10" t="s">
        <v>4426</v>
      </c>
    </row>
    <row r="1286" spans="83:84" ht="12" customHeight="1">
      <c r="CE1286" s="10" t="s">
        <v>6202</v>
      </c>
      <c r="CF1286" s="10" t="s">
        <v>4427</v>
      </c>
    </row>
    <row r="1287" spans="83:84" ht="12" customHeight="1">
      <c r="CE1287" s="10" t="s">
        <v>6203</v>
      </c>
      <c r="CF1287" s="10" t="s">
        <v>4428</v>
      </c>
    </row>
    <row r="1288" spans="83:84" ht="12" customHeight="1">
      <c r="CE1288" s="10" t="s">
        <v>6204</v>
      </c>
      <c r="CF1288" s="10" t="s">
        <v>4429</v>
      </c>
    </row>
    <row r="1289" spans="83:84" ht="12" customHeight="1">
      <c r="CE1289" s="10" t="s">
        <v>6205</v>
      </c>
      <c r="CF1289" s="10" t="s">
        <v>4430</v>
      </c>
    </row>
    <row r="1290" spans="83:84" ht="12" customHeight="1">
      <c r="CE1290" s="10" t="s">
        <v>6206</v>
      </c>
      <c r="CF1290" s="10" t="s">
        <v>4431</v>
      </c>
    </row>
    <row r="1291" spans="83:84" ht="12" customHeight="1">
      <c r="CE1291" s="10" t="s">
        <v>6207</v>
      </c>
      <c r="CF1291" s="10" t="s">
        <v>4432</v>
      </c>
    </row>
    <row r="1292" spans="83:84" ht="12" customHeight="1">
      <c r="CE1292" s="10" t="s">
        <v>6208</v>
      </c>
      <c r="CF1292" s="10" t="s">
        <v>4433</v>
      </c>
    </row>
    <row r="1293" spans="83:84" ht="12" customHeight="1">
      <c r="CE1293" s="10" t="s">
        <v>6209</v>
      </c>
      <c r="CF1293" s="10" t="s">
        <v>4434</v>
      </c>
    </row>
    <row r="1294" spans="83:84" ht="12" customHeight="1">
      <c r="CE1294" s="10" t="s">
        <v>6210</v>
      </c>
      <c r="CF1294" s="10" t="s">
        <v>4435</v>
      </c>
    </row>
    <row r="1295" spans="83:84" ht="12" customHeight="1">
      <c r="CE1295" s="10" t="s">
        <v>6211</v>
      </c>
      <c r="CF1295" s="10" t="s">
        <v>4436</v>
      </c>
    </row>
    <row r="1296" spans="83:84" ht="12" customHeight="1">
      <c r="CE1296" s="10" t="s">
        <v>6212</v>
      </c>
      <c r="CF1296" s="10" t="s">
        <v>4437</v>
      </c>
    </row>
    <row r="1297" spans="83:84" ht="12" customHeight="1">
      <c r="CE1297" s="10" t="s">
        <v>6213</v>
      </c>
      <c r="CF1297" s="10" t="s">
        <v>4438</v>
      </c>
    </row>
    <row r="1298" spans="83:84" ht="12" customHeight="1">
      <c r="CE1298" s="10" t="s">
        <v>6214</v>
      </c>
      <c r="CF1298" s="10" t="s">
        <v>4439</v>
      </c>
    </row>
    <row r="1299" spans="83:84" ht="12" customHeight="1">
      <c r="CE1299" s="10" t="s">
        <v>6215</v>
      </c>
      <c r="CF1299" s="10" t="s">
        <v>4440</v>
      </c>
    </row>
    <row r="1300" spans="83:84" ht="12" customHeight="1">
      <c r="CE1300" s="10" t="s">
        <v>6216</v>
      </c>
      <c r="CF1300" s="10" t="s">
        <v>4441</v>
      </c>
    </row>
    <row r="1301" spans="83:84" ht="12" customHeight="1">
      <c r="CE1301" s="10" t="s">
        <v>6217</v>
      </c>
      <c r="CF1301" s="10" t="s">
        <v>4442</v>
      </c>
    </row>
    <row r="1302" spans="83:84" ht="12" customHeight="1">
      <c r="CE1302" s="10" t="s">
        <v>6218</v>
      </c>
      <c r="CF1302" s="10" t="s">
        <v>4443</v>
      </c>
    </row>
    <row r="1303" spans="83:84" ht="12" customHeight="1">
      <c r="CE1303" s="10" t="s">
        <v>6219</v>
      </c>
      <c r="CF1303" s="10" t="s">
        <v>4444</v>
      </c>
    </row>
    <row r="1304" spans="83:84" ht="12" customHeight="1">
      <c r="CE1304" s="10" t="s">
        <v>6220</v>
      </c>
      <c r="CF1304" s="10" t="s">
        <v>4445</v>
      </c>
    </row>
    <row r="1305" spans="83:84" ht="12" customHeight="1">
      <c r="CE1305" s="10" t="s">
        <v>6221</v>
      </c>
      <c r="CF1305" s="10" t="s">
        <v>4446</v>
      </c>
    </row>
    <row r="1306" spans="83:84" ht="12" customHeight="1">
      <c r="CE1306" s="10" t="s">
        <v>6222</v>
      </c>
      <c r="CF1306" s="10" t="s">
        <v>4447</v>
      </c>
    </row>
    <row r="1307" spans="83:84" ht="12" customHeight="1">
      <c r="CE1307" s="10" t="s">
        <v>6223</v>
      </c>
      <c r="CF1307" s="10" t="s">
        <v>4448</v>
      </c>
    </row>
    <row r="1308" spans="83:84" ht="12" customHeight="1">
      <c r="CE1308" s="10" t="s">
        <v>6224</v>
      </c>
      <c r="CF1308" s="10" t="s">
        <v>4449</v>
      </c>
    </row>
    <row r="1309" spans="83:84" ht="12" customHeight="1">
      <c r="CE1309" s="10" t="s">
        <v>6225</v>
      </c>
      <c r="CF1309" s="10" t="s">
        <v>4450</v>
      </c>
    </row>
    <row r="1310" spans="83:84" ht="12" customHeight="1">
      <c r="CE1310" s="10" t="s">
        <v>173</v>
      </c>
      <c r="CF1310" s="10" t="s">
        <v>4451</v>
      </c>
    </row>
    <row r="1311" spans="83:84" ht="12" customHeight="1">
      <c r="CE1311" s="10" t="s">
        <v>6226</v>
      </c>
      <c r="CF1311" s="10" t="s">
        <v>4452</v>
      </c>
    </row>
    <row r="1312" spans="83:84" ht="12" customHeight="1">
      <c r="CE1312" s="10" t="s">
        <v>6227</v>
      </c>
      <c r="CF1312" s="10" t="s">
        <v>4453</v>
      </c>
    </row>
    <row r="1313" spans="83:84" ht="12" customHeight="1">
      <c r="CE1313" s="10" t="s">
        <v>6228</v>
      </c>
      <c r="CF1313" s="10" t="s">
        <v>4454</v>
      </c>
    </row>
    <row r="1314" spans="83:84" ht="12" customHeight="1">
      <c r="CE1314" s="10" t="s">
        <v>6229</v>
      </c>
      <c r="CF1314" s="10" t="s">
        <v>4455</v>
      </c>
    </row>
    <row r="1315" spans="83:84" ht="12" customHeight="1">
      <c r="CE1315" s="10" t="s">
        <v>6230</v>
      </c>
      <c r="CF1315" s="10" t="s">
        <v>4456</v>
      </c>
    </row>
    <row r="1316" spans="83:84" ht="12" customHeight="1">
      <c r="CE1316" s="10" t="s">
        <v>6231</v>
      </c>
      <c r="CF1316" s="10" t="s">
        <v>4457</v>
      </c>
    </row>
    <row r="1317" spans="83:84" ht="12" customHeight="1">
      <c r="CE1317" s="10" t="s">
        <v>6232</v>
      </c>
      <c r="CF1317" s="10" t="s">
        <v>4458</v>
      </c>
    </row>
    <row r="1318" spans="83:84" ht="12" customHeight="1">
      <c r="CE1318" s="10" t="s">
        <v>6233</v>
      </c>
      <c r="CF1318" s="10" t="s">
        <v>4459</v>
      </c>
    </row>
    <row r="1319" spans="83:84" ht="12" customHeight="1">
      <c r="CE1319" s="10" t="s">
        <v>6234</v>
      </c>
      <c r="CF1319" s="10" t="s">
        <v>4460</v>
      </c>
    </row>
    <row r="1320" spans="83:84" ht="12" customHeight="1">
      <c r="CE1320" s="10" t="s">
        <v>6235</v>
      </c>
      <c r="CF1320" s="10" t="s">
        <v>4461</v>
      </c>
    </row>
    <row r="1321" spans="83:84" ht="12" customHeight="1">
      <c r="CE1321" s="10" t="s">
        <v>6236</v>
      </c>
      <c r="CF1321" s="10" t="s">
        <v>4462</v>
      </c>
    </row>
    <row r="1322" spans="83:84" ht="12" customHeight="1">
      <c r="CE1322" s="10" t="s">
        <v>6237</v>
      </c>
      <c r="CF1322" s="10" t="s">
        <v>4463</v>
      </c>
    </row>
    <row r="1323" spans="83:84" ht="12" customHeight="1">
      <c r="CE1323" s="10" t="s">
        <v>6238</v>
      </c>
      <c r="CF1323" s="10" t="s">
        <v>4464</v>
      </c>
    </row>
    <row r="1324" spans="83:84" ht="12" customHeight="1">
      <c r="CE1324" s="10" t="s">
        <v>6239</v>
      </c>
      <c r="CF1324" s="10" t="s">
        <v>4465</v>
      </c>
    </row>
    <row r="1325" spans="83:84" ht="12" customHeight="1">
      <c r="CE1325" s="10" t="s">
        <v>6240</v>
      </c>
      <c r="CF1325" s="10" t="s">
        <v>4466</v>
      </c>
    </row>
    <row r="1326" spans="83:84" ht="12" customHeight="1">
      <c r="CE1326" s="10" t="s">
        <v>6241</v>
      </c>
      <c r="CF1326" s="10" t="s">
        <v>4467</v>
      </c>
    </row>
    <row r="1327" spans="83:84" ht="12" customHeight="1">
      <c r="CE1327" s="10" t="s">
        <v>6242</v>
      </c>
      <c r="CF1327" s="10" t="s">
        <v>4468</v>
      </c>
    </row>
    <row r="1328" spans="83:84" ht="12" customHeight="1">
      <c r="CE1328" s="10" t="s">
        <v>6243</v>
      </c>
      <c r="CF1328" s="10" t="s">
        <v>4469</v>
      </c>
    </row>
    <row r="1329" spans="83:84" ht="12" customHeight="1">
      <c r="CE1329" s="10" t="s">
        <v>6244</v>
      </c>
      <c r="CF1329" s="10" t="s">
        <v>4470</v>
      </c>
    </row>
    <row r="1330" spans="83:84" ht="12" customHeight="1">
      <c r="CE1330" s="10" t="s">
        <v>177</v>
      </c>
      <c r="CF1330" s="10" t="s">
        <v>4471</v>
      </c>
    </row>
    <row r="1331" spans="83:84" ht="12" customHeight="1">
      <c r="CE1331" s="10" t="s">
        <v>6245</v>
      </c>
      <c r="CF1331" s="10" t="s">
        <v>4472</v>
      </c>
    </row>
    <row r="1332" spans="83:84" ht="12" customHeight="1">
      <c r="CE1332" s="10" t="s">
        <v>6246</v>
      </c>
      <c r="CF1332" s="10" t="s">
        <v>4473</v>
      </c>
    </row>
    <row r="1333" spans="83:84" ht="12" customHeight="1">
      <c r="CE1333" s="10" t="s">
        <v>6247</v>
      </c>
      <c r="CF1333" s="10" t="s">
        <v>4474</v>
      </c>
    </row>
    <row r="1334" spans="83:84" ht="12" customHeight="1">
      <c r="CE1334" s="10" t="s">
        <v>6248</v>
      </c>
      <c r="CF1334" s="10" t="s">
        <v>4475</v>
      </c>
    </row>
    <row r="1335" spans="83:84" ht="12" customHeight="1">
      <c r="CE1335" s="10" t="s">
        <v>6249</v>
      </c>
      <c r="CF1335" s="10" t="s">
        <v>4476</v>
      </c>
    </row>
    <row r="1336" spans="83:84" ht="12" customHeight="1">
      <c r="CE1336" s="10" t="s">
        <v>6250</v>
      </c>
      <c r="CF1336" s="10" t="s">
        <v>4477</v>
      </c>
    </row>
    <row r="1337" spans="83:84" ht="12" customHeight="1">
      <c r="CE1337" s="10" t="s">
        <v>6251</v>
      </c>
      <c r="CF1337" s="10" t="s">
        <v>4478</v>
      </c>
    </row>
    <row r="1338" spans="83:84" ht="12" customHeight="1">
      <c r="CE1338" s="10" t="s">
        <v>6252</v>
      </c>
      <c r="CF1338" s="10" t="s">
        <v>4479</v>
      </c>
    </row>
    <row r="1339" spans="83:84" ht="12" customHeight="1">
      <c r="CE1339" s="10" t="s">
        <v>6253</v>
      </c>
      <c r="CF1339" s="10" t="s">
        <v>4480</v>
      </c>
    </row>
    <row r="1340" spans="83:84" ht="12" customHeight="1">
      <c r="CE1340" s="10" t="s">
        <v>6254</v>
      </c>
      <c r="CF1340" s="10" t="s">
        <v>4481</v>
      </c>
    </row>
    <row r="1341" spans="83:84" ht="12" customHeight="1">
      <c r="CE1341" s="10" t="s">
        <v>6255</v>
      </c>
      <c r="CF1341" s="10" t="s">
        <v>4482</v>
      </c>
    </row>
    <row r="1342" spans="83:84" ht="12" customHeight="1">
      <c r="CE1342" s="10" t="s">
        <v>6256</v>
      </c>
      <c r="CF1342" s="10" t="s">
        <v>4483</v>
      </c>
    </row>
    <row r="1343" spans="83:84" ht="12" customHeight="1">
      <c r="CE1343" s="10" t="s">
        <v>6257</v>
      </c>
      <c r="CF1343" s="10" t="s">
        <v>4484</v>
      </c>
    </row>
    <row r="1344" spans="83:84" ht="12" customHeight="1">
      <c r="CE1344" s="10" t="s">
        <v>6258</v>
      </c>
      <c r="CF1344" s="10" t="s">
        <v>4485</v>
      </c>
    </row>
    <row r="1345" spans="83:84" ht="12" customHeight="1">
      <c r="CE1345" s="10" t="s">
        <v>6259</v>
      </c>
      <c r="CF1345" s="10" t="s">
        <v>4486</v>
      </c>
    </row>
    <row r="1346" spans="83:84" ht="12" customHeight="1">
      <c r="CE1346" s="10" t="s">
        <v>6260</v>
      </c>
      <c r="CF1346" s="10" t="s">
        <v>4487</v>
      </c>
    </row>
    <row r="1347" spans="83:84" ht="12" customHeight="1">
      <c r="CE1347" s="10" t="s">
        <v>6261</v>
      </c>
      <c r="CF1347" s="10" t="s">
        <v>4488</v>
      </c>
    </row>
    <row r="1348" spans="83:84" ht="12" customHeight="1">
      <c r="CE1348" s="10" t="s">
        <v>6262</v>
      </c>
      <c r="CF1348" s="10" t="s">
        <v>4489</v>
      </c>
    </row>
    <row r="1349" spans="83:84" ht="12" customHeight="1">
      <c r="CE1349" s="10" t="s">
        <v>6263</v>
      </c>
      <c r="CF1349" s="10" t="s">
        <v>4490</v>
      </c>
    </row>
    <row r="1350" spans="83:84" ht="12" customHeight="1">
      <c r="CE1350" s="10" t="s">
        <v>180</v>
      </c>
      <c r="CF1350" s="10" t="s">
        <v>4491</v>
      </c>
    </row>
    <row r="1351" spans="83:84" ht="12" customHeight="1">
      <c r="CE1351" s="10" t="s">
        <v>6264</v>
      </c>
      <c r="CF1351" s="10" t="s">
        <v>4492</v>
      </c>
    </row>
    <row r="1352" spans="83:84" ht="12" customHeight="1">
      <c r="CE1352" s="10" t="s">
        <v>6265</v>
      </c>
      <c r="CF1352" s="10" t="s">
        <v>4493</v>
      </c>
    </row>
    <row r="1353" spans="83:84" ht="12" customHeight="1">
      <c r="CE1353" s="10" t="s">
        <v>6266</v>
      </c>
      <c r="CF1353" s="10" t="s">
        <v>4494</v>
      </c>
    </row>
    <row r="1354" spans="83:84" ht="12" customHeight="1">
      <c r="CE1354" s="10" t="s">
        <v>6267</v>
      </c>
      <c r="CF1354" s="10" t="s">
        <v>4495</v>
      </c>
    </row>
    <row r="1355" spans="83:84" ht="12" customHeight="1">
      <c r="CE1355" s="10" t="s">
        <v>6268</v>
      </c>
      <c r="CF1355" s="10" t="s">
        <v>4496</v>
      </c>
    </row>
    <row r="1356" spans="83:84" ht="12" customHeight="1">
      <c r="CE1356" s="10" t="s">
        <v>6269</v>
      </c>
      <c r="CF1356" s="10" t="s">
        <v>4497</v>
      </c>
    </row>
    <row r="1357" spans="83:84" ht="12" customHeight="1">
      <c r="CE1357" s="10" t="s">
        <v>6270</v>
      </c>
      <c r="CF1357" s="10" t="s">
        <v>4498</v>
      </c>
    </row>
    <row r="1358" spans="83:84" ht="12" customHeight="1">
      <c r="CE1358" s="10" t="s">
        <v>6271</v>
      </c>
      <c r="CF1358" s="10" t="s">
        <v>4499</v>
      </c>
    </row>
    <row r="1359" spans="83:84" ht="12" customHeight="1">
      <c r="CE1359" s="10" t="s">
        <v>6272</v>
      </c>
      <c r="CF1359" s="10" t="s">
        <v>4500</v>
      </c>
    </row>
    <row r="1360" spans="83:84" ht="12" customHeight="1">
      <c r="CE1360" s="10" t="s">
        <v>6273</v>
      </c>
      <c r="CF1360" s="10" t="s">
        <v>4501</v>
      </c>
    </row>
    <row r="1361" spans="83:84" ht="12" customHeight="1">
      <c r="CE1361" s="10" t="s">
        <v>6274</v>
      </c>
      <c r="CF1361" s="10" t="s">
        <v>4502</v>
      </c>
    </row>
    <row r="1362" spans="83:84" ht="12" customHeight="1">
      <c r="CE1362" s="10" t="s">
        <v>6275</v>
      </c>
      <c r="CF1362" s="10" t="s">
        <v>4503</v>
      </c>
    </row>
    <row r="1363" spans="83:84" ht="12" customHeight="1">
      <c r="CE1363" s="10" t="s">
        <v>6276</v>
      </c>
      <c r="CF1363" s="10" t="s">
        <v>4504</v>
      </c>
    </row>
    <row r="1364" spans="83:84" ht="12" customHeight="1">
      <c r="CE1364" s="10" t="s">
        <v>6277</v>
      </c>
      <c r="CF1364" s="10" t="s">
        <v>4505</v>
      </c>
    </row>
    <row r="1365" spans="83:84" ht="12" customHeight="1">
      <c r="CE1365" s="10" t="s">
        <v>6278</v>
      </c>
      <c r="CF1365" s="10" t="s">
        <v>4506</v>
      </c>
    </row>
    <row r="1366" spans="83:84" ht="12" customHeight="1">
      <c r="CE1366" s="10" t="s">
        <v>6279</v>
      </c>
      <c r="CF1366" s="10" t="s">
        <v>4507</v>
      </c>
    </row>
    <row r="1367" spans="83:84" ht="12" customHeight="1">
      <c r="CE1367" s="10" t="s">
        <v>6280</v>
      </c>
      <c r="CF1367" s="10" t="s">
        <v>4508</v>
      </c>
    </row>
    <row r="1368" spans="83:84" ht="12" customHeight="1">
      <c r="CE1368" s="10" t="s">
        <v>6281</v>
      </c>
      <c r="CF1368" s="10" t="s">
        <v>4509</v>
      </c>
    </row>
    <row r="1369" spans="83:84" ht="12" customHeight="1">
      <c r="CE1369" s="10" t="s">
        <v>6282</v>
      </c>
      <c r="CF1369" s="10" t="s">
        <v>4510</v>
      </c>
    </row>
    <row r="1370" spans="83:84" ht="12" customHeight="1">
      <c r="CE1370" s="10" t="s">
        <v>6283</v>
      </c>
      <c r="CF1370" s="10" t="s">
        <v>4511</v>
      </c>
    </row>
    <row r="1371" spans="83:84" ht="12" customHeight="1">
      <c r="CE1371" s="10" t="s">
        <v>6284</v>
      </c>
      <c r="CF1371" s="10" t="s">
        <v>4512</v>
      </c>
    </row>
    <row r="1372" spans="83:84" ht="12" customHeight="1">
      <c r="CE1372" s="10" t="s">
        <v>6285</v>
      </c>
      <c r="CF1372" s="10" t="s">
        <v>4513</v>
      </c>
    </row>
    <row r="1373" spans="83:84" ht="12" customHeight="1">
      <c r="CE1373" s="10" t="s">
        <v>6286</v>
      </c>
      <c r="CF1373" s="10" t="s">
        <v>4514</v>
      </c>
    </row>
    <row r="1374" spans="83:84" ht="12" customHeight="1">
      <c r="CE1374" s="10" t="s">
        <v>6287</v>
      </c>
      <c r="CF1374" s="10" t="s">
        <v>4515</v>
      </c>
    </row>
    <row r="1375" spans="83:84" ht="12" customHeight="1">
      <c r="CE1375" s="10" t="s">
        <v>6288</v>
      </c>
      <c r="CF1375" s="10" t="s">
        <v>4516</v>
      </c>
    </row>
    <row r="1376" spans="83:84" ht="12" customHeight="1">
      <c r="CE1376" s="10" t="s">
        <v>6289</v>
      </c>
      <c r="CF1376" s="10" t="s">
        <v>4517</v>
      </c>
    </row>
    <row r="1377" spans="83:84" ht="12" customHeight="1">
      <c r="CE1377" s="10" t="s">
        <v>6290</v>
      </c>
      <c r="CF1377" s="10" t="s">
        <v>4518</v>
      </c>
    </row>
    <row r="1378" spans="83:84" ht="12" customHeight="1">
      <c r="CE1378" s="10" t="s">
        <v>183</v>
      </c>
      <c r="CF1378" s="10" t="s">
        <v>4519</v>
      </c>
    </row>
    <row r="1379" spans="83:84" ht="12" customHeight="1">
      <c r="CE1379" s="10" t="s">
        <v>6291</v>
      </c>
      <c r="CF1379" s="10" t="s">
        <v>4520</v>
      </c>
    </row>
    <row r="1380" spans="83:84" ht="12" customHeight="1">
      <c r="CE1380" s="10" t="s">
        <v>6292</v>
      </c>
      <c r="CF1380" s="10" t="s">
        <v>4521</v>
      </c>
    </row>
    <row r="1381" spans="83:84" ht="12" customHeight="1">
      <c r="CE1381" s="10" t="s">
        <v>6293</v>
      </c>
      <c r="CF1381" s="10" t="s">
        <v>4522</v>
      </c>
    </row>
    <row r="1382" spans="83:84" ht="12" customHeight="1">
      <c r="CE1382" s="10" t="s">
        <v>6294</v>
      </c>
      <c r="CF1382" s="10" t="s">
        <v>4523</v>
      </c>
    </row>
    <row r="1383" spans="83:84" ht="12" customHeight="1">
      <c r="CE1383" s="10" t="s">
        <v>6295</v>
      </c>
      <c r="CF1383" s="10" t="s">
        <v>4524</v>
      </c>
    </row>
    <row r="1384" spans="83:84" ht="12" customHeight="1">
      <c r="CE1384" s="10" t="s">
        <v>6296</v>
      </c>
      <c r="CF1384" s="10" t="s">
        <v>4525</v>
      </c>
    </row>
    <row r="1385" spans="83:84" ht="12" customHeight="1">
      <c r="CE1385" s="10" t="s">
        <v>6297</v>
      </c>
      <c r="CF1385" s="10" t="s">
        <v>4526</v>
      </c>
    </row>
    <row r="1386" spans="83:84" ht="12" customHeight="1">
      <c r="CE1386" s="10" t="s">
        <v>6298</v>
      </c>
      <c r="CF1386" s="10" t="s">
        <v>4527</v>
      </c>
    </row>
    <row r="1387" spans="83:84" ht="12" customHeight="1">
      <c r="CE1387" s="10" t="s">
        <v>6299</v>
      </c>
      <c r="CF1387" s="10" t="s">
        <v>4528</v>
      </c>
    </row>
    <row r="1388" spans="83:84" ht="12" customHeight="1">
      <c r="CE1388" s="10" t="s">
        <v>6300</v>
      </c>
      <c r="CF1388" s="10" t="s">
        <v>4529</v>
      </c>
    </row>
    <row r="1389" spans="83:84" ht="12" customHeight="1">
      <c r="CE1389" s="10" t="s">
        <v>6301</v>
      </c>
      <c r="CF1389" s="10" t="s">
        <v>4530</v>
      </c>
    </row>
    <row r="1390" spans="83:84" ht="12" customHeight="1">
      <c r="CE1390" s="10" t="s">
        <v>6302</v>
      </c>
      <c r="CF1390" s="10" t="s">
        <v>4531</v>
      </c>
    </row>
    <row r="1391" spans="83:84" ht="12" customHeight="1">
      <c r="CE1391" s="10" t="s">
        <v>6303</v>
      </c>
      <c r="CF1391" s="10" t="s">
        <v>4532</v>
      </c>
    </row>
    <row r="1392" spans="83:84" ht="12" customHeight="1">
      <c r="CE1392" s="10" t="s">
        <v>6304</v>
      </c>
      <c r="CF1392" s="10" t="s">
        <v>4533</v>
      </c>
    </row>
    <row r="1393" spans="83:84" ht="12" customHeight="1">
      <c r="CE1393" s="10" t="s">
        <v>6305</v>
      </c>
      <c r="CF1393" s="10" t="s">
        <v>4534</v>
      </c>
    </row>
    <row r="1394" spans="83:84" ht="12" customHeight="1">
      <c r="CE1394" s="10" t="s">
        <v>6306</v>
      </c>
      <c r="CF1394" s="10" t="s">
        <v>4535</v>
      </c>
    </row>
    <row r="1395" spans="83:84" ht="12" customHeight="1">
      <c r="CE1395" s="10" t="s">
        <v>6307</v>
      </c>
      <c r="CF1395" s="10" t="s">
        <v>4536</v>
      </c>
    </row>
    <row r="1396" spans="83:84" ht="12" customHeight="1">
      <c r="CE1396" s="10" t="s">
        <v>6308</v>
      </c>
      <c r="CF1396" s="10" t="s">
        <v>4537</v>
      </c>
    </row>
    <row r="1397" spans="83:84" ht="12" customHeight="1">
      <c r="CE1397" s="10" t="s">
        <v>6309</v>
      </c>
      <c r="CF1397" s="10" t="s">
        <v>4538</v>
      </c>
    </row>
    <row r="1398" spans="83:84" ht="12" customHeight="1">
      <c r="CE1398" s="10" t="s">
        <v>6310</v>
      </c>
      <c r="CF1398" s="10" t="s">
        <v>4539</v>
      </c>
    </row>
    <row r="1399" spans="83:84" ht="12" customHeight="1">
      <c r="CE1399" s="10" t="s">
        <v>6311</v>
      </c>
      <c r="CF1399" s="10" t="s">
        <v>4540</v>
      </c>
    </row>
    <row r="1400" spans="83:84" ht="12" customHeight="1">
      <c r="CE1400" s="10" t="s">
        <v>6312</v>
      </c>
      <c r="CF1400" s="10" t="s">
        <v>4541</v>
      </c>
    </row>
    <row r="1401" spans="83:84" ht="12" customHeight="1">
      <c r="CE1401" s="10" t="s">
        <v>6313</v>
      </c>
      <c r="CF1401" s="10" t="s">
        <v>4542</v>
      </c>
    </row>
    <row r="1402" spans="83:84" ht="12" customHeight="1">
      <c r="CE1402" s="10" t="s">
        <v>186</v>
      </c>
      <c r="CF1402" s="10" t="s">
        <v>4543</v>
      </c>
    </row>
    <row r="1403" spans="83:84" ht="12" customHeight="1">
      <c r="CE1403" s="10" t="s">
        <v>6314</v>
      </c>
      <c r="CF1403" s="10" t="s">
        <v>4544</v>
      </c>
    </row>
    <row r="1404" spans="83:84" ht="12" customHeight="1">
      <c r="CE1404" s="10" t="s">
        <v>6315</v>
      </c>
      <c r="CF1404" s="10" t="s">
        <v>4545</v>
      </c>
    </row>
    <row r="1405" spans="83:84" ht="12" customHeight="1">
      <c r="CE1405" s="10" t="s">
        <v>6316</v>
      </c>
      <c r="CF1405" s="10" t="s">
        <v>4546</v>
      </c>
    </row>
    <row r="1406" spans="83:84" ht="12" customHeight="1">
      <c r="CE1406" s="10" t="s">
        <v>6317</v>
      </c>
      <c r="CF1406" s="10" t="s">
        <v>4547</v>
      </c>
    </row>
    <row r="1407" spans="83:84" ht="12" customHeight="1">
      <c r="CE1407" s="10" t="s">
        <v>6318</v>
      </c>
      <c r="CF1407" s="10" t="s">
        <v>4548</v>
      </c>
    </row>
    <row r="1408" spans="83:84" ht="12" customHeight="1">
      <c r="CE1408" s="10" t="s">
        <v>6319</v>
      </c>
      <c r="CF1408" s="10" t="s">
        <v>4549</v>
      </c>
    </row>
    <row r="1409" spans="83:84" ht="12" customHeight="1">
      <c r="CE1409" s="10" t="s">
        <v>6320</v>
      </c>
      <c r="CF1409" s="10" t="s">
        <v>4550</v>
      </c>
    </row>
    <row r="1410" spans="83:84" ht="12" customHeight="1">
      <c r="CE1410" s="10" t="s">
        <v>6321</v>
      </c>
      <c r="CF1410" s="10" t="s">
        <v>4551</v>
      </c>
    </row>
    <row r="1411" spans="83:84" ht="12" customHeight="1">
      <c r="CE1411" s="10" t="s">
        <v>6322</v>
      </c>
      <c r="CF1411" s="10" t="s">
        <v>4552</v>
      </c>
    </row>
    <row r="1412" spans="83:84" ht="12" customHeight="1">
      <c r="CE1412" s="10" t="s">
        <v>6323</v>
      </c>
      <c r="CF1412" s="10" t="s">
        <v>4553</v>
      </c>
    </row>
    <row r="1413" spans="83:84" ht="12" customHeight="1">
      <c r="CE1413" s="10" t="s">
        <v>6324</v>
      </c>
      <c r="CF1413" s="10" t="s">
        <v>4554</v>
      </c>
    </row>
    <row r="1414" spans="83:84" ht="12" customHeight="1">
      <c r="CE1414" s="10" t="s">
        <v>6325</v>
      </c>
      <c r="CF1414" s="10" t="s">
        <v>4555</v>
      </c>
    </row>
    <row r="1415" spans="83:84" ht="12" customHeight="1">
      <c r="CE1415" s="10" t="s">
        <v>6326</v>
      </c>
      <c r="CF1415" s="10" t="s">
        <v>4556</v>
      </c>
    </row>
    <row r="1416" spans="83:84" ht="12" customHeight="1">
      <c r="CE1416" s="10" t="s">
        <v>6327</v>
      </c>
      <c r="CF1416" s="10" t="s">
        <v>4557</v>
      </c>
    </row>
    <row r="1417" spans="83:84" ht="12" customHeight="1">
      <c r="CE1417" s="10" t="s">
        <v>6328</v>
      </c>
      <c r="CF1417" s="10" t="s">
        <v>4558</v>
      </c>
    </row>
    <row r="1418" spans="83:84" ht="12" customHeight="1">
      <c r="CE1418" s="10" t="s">
        <v>6329</v>
      </c>
      <c r="CF1418" s="10" t="s">
        <v>4559</v>
      </c>
    </row>
    <row r="1419" spans="83:84" ht="12" customHeight="1">
      <c r="CE1419" s="10" t="s">
        <v>6330</v>
      </c>
      <c r="CF1419" s="10" t="s">
        <v>4560</v>
      </c>
    </row>
    <row r="1420" spans="83:84" ht="12" customHeight="1">
      <c r="CE1420" s="10" t="s">
        <v>6331</v>
      </c>
      <c r="CF1420" s="10" t="s">
        <v>4561</v>
      </c>
    </row>
    <row r="1421" spans="83:84" ht="12" customHeight="1">
      <c r="CE1421" s="10" t="s">
        <v>6332</v>
      </c>
      <c r="CF1421" s="10" t="s">
        <v>4562</v>
      </c>
    </row>
    <row r="1422" spans="83:84" ht="12" customHeight="1">
      <c r="CE1422" s="10" t="s">
        <v>191</v>
      </c>
      <c r="CF1422" s="10" t="s">
        <v>4563</v>
      </c>
    </row>
    <row r="1423" spans="83:84" ht="12" customHeight="1">
      <c r="CE1423" s="10" t="s">
        <v>6333</v>
      </c>
      <c r="CF1423" s="10" t="s">
        <v>4564</v>
      </c>
    </row>
    <row r="1424" spans="83:84" ht="12" customHeight="1">
      <c r="CE1424" s="10" t="s">
        <v>6334</v>
      </c>
      <c r="CF1424" s="10" t="s">
        <v>4565</v>
      </c>
    </row>
    <row r="1425" spans="83:84" ht="12" customHeight="1">
      <c r="CE1425" s="10" t="s">
        <v>6335</v>
      </c>
      <c r="CF1425" s="10" t="s">
        <v>4566</v>
      </c>
    </row>
    <row r="1426" spans="83:84" ht="12" customHeight="1">
      <c r="CE1426" s="10" t="s">
        <v>6336</v>
      </c>
      <c r="CF1426" s="10" t="s">
        <v>4567</v>
      </c>
    </row>
    <row r="1427" spans="83:84" ht="12" customHeight="1">
      <c r="CE1427" s="10" t="s">
        <v>6337</v>
      </c>
      <c r="CF1427" s="10" t="s">
        <v>4568</v>
      </c>
    </row>
    <row r="1428" spans="83:84" ht="12" customHeight="1">
      <c r="CE1428" s="10" t="s">
        <v>6338</v>
      </c>
      <c r="CF1428" s="10" t="s">
        <v>4569</v>
      </c>
    </row>
    <row r="1429" spans="83:84" ht="12" customHeight="1">
      <c r="CE1429" s="10" t="s">
        <v>6339</v>
      </c>
      <c r="CF1429" s="10" t="s">
        <v>4570</v>
      </c>
    </row>
    <row r="1430" spans="83:84" ht="12" customHeight="1">
      <c r="CE1430" s="10" t="s">
        <v>6340</v>
      </c>
      <c r="CF1430" s="10" t="s">
        <v>4571</v>
      </c>
    </row>
    <row r="1431" spans="83:84" ht="12" customHeight="1">
      <c r="CE1431" s="10" t="s">
        <v>6341</v>
      </c>
      <c r="CF1431" s="10" t="s">
        <v>4572</v>
      </c>
    </row>
    <row r="1432" spans="83:84" ht="12" customHeight="1">
      <c r="CE1432" s="10" t="s">
        <v>6342</v>
      </c>
      <c r="CF1432" s="10" t="s">
        <v>4573</v>
      </c>
    </row>
    <row r="1433" spans="83:84" ht="12" customHeight="1">
      <c r="CE1433" s="10" t="s">
        <v>6343</v>
      </c>
      <c r="CF1433" s="10" t="s">
        <v>4574</v>
      </c>
    </row>
    <row r="1434" spans="83:84" ht="12" customHeight="1">
      <c r="CE1434" s="10" t="s">
        <v>6344</v>
      </c>
      <c r="CF1434" s="10" t="s">
        <v>4575</v>
      </c>
    </row>
    <row r="1435" spans="83:84" ht="12" customHeight="1">
      <c r="CE1435" s="10" t="s">
        <v>6345</v>
      </c>
      <c r="CF1435" s="10" t="s">
        <v>4576</v>
      </c>
    </row>
    <row r="1436" spans="83:84" ht="12" customHeight="1">
      <c r="CE1436" s="10" t="s">
        <v>6346</v>
      </c>
      <c r="CF1436" s="10" t="s">
        <v>4577</v>
      </c>
    </row>
    <row r="1437" spans="83:84" ht="12" customHeight="1">
      <c r="CE1437" s="10" t="s">
        <v>6347</v>
      </c>
      <c r="CF1437" s="10" t="s">
        <v>4578</v>
      </c>
    </row>
    <row r="1438" spans="83:84" ht="12" customHeight="1">
      <c r="CE1438" s="10" t="s">
        <v>6348</v>
      </c>
      <c r="CF1438" s="10" t="s">
        <v>4579</v>
      </c>
    </row>
    <row r="1439" spans="83:84" ht="12" customHeight="1">
      <c r="CE1439" s="10" t="s">
        <v>6349</v>
      </c>
      <c r="CF1439" s="10" t="s">
        <v>4580</v>
      </c>
    </row>
    <row r="1440" spans="83:84" ht="12" customHeight="1">
      <c r="CE1440" s="10" t="s">
        <v>6350</v>
      </c>
      <c r="CF1440" s="10" t="s">
        <v>4581</v>
      </c>
    </row>
    <row r="1441" spans="83:84" ht="12" customHeight="1">
      <c r="CE1441" s="10" t="s">
        <v>6351</v>
      </c>
      <c r="CF1441" s="10" t="s">
        <v>4582</v>
      </c>
    </row>
    <row r="1442" spans="83:84" ht="12" customHeight="1">
      <c r="CE1442" s="10" t="s">
        <v>6352</v>
      </c>
      <c r="CF1442" s="10" t="s">
        <v>4583</v>
      </c>
    </row>
    <row r="1443" spans="83:84" ht="12" customHeight="1">
      <c r="CE1443" s="10" t="s">
        <v>6353</v>
      </c>
      <c r="CF1443" s="10" t="s">
        <v>4584</v>
      </c>
    </row>
    <row r="1444" spans="83:84" ht="12" customHeight="1">
      <c r="CE1444" s="10" t="s">
        <v>6354</v>
      </c>
      <c r="CF1444" s="10" t="s">
        <v>4585</v>
      </c>
    </row>
    <row r="1445" spans="83:84" ht="12" customHeight="1">
      <c r="CE1445" s="10" t="s">
        <v>6355</v>
      </c>
      <c r="CF1445" s="10" t="s">
        <v>4586</v>
      </c>
    </row>
    <row r="1446" spans="83:84" ht="12" customHeight="1">
      <c r="CE1446" s="10" t="s">
        <v>6356</v>
      </c>
      <c r="CF1446" s="10" t="s">
        <v>4587</v>
      </c>
    </row>
    <row r="1447" spans="83:84" ht="12" customHeight="1">
      <c r="CE1447" s="10" t="s">
        <v>194</v>
      </c>
      <c r="CF1447" s="10" t="s">
        <v>4588</v>
      </c>
    </row>
    <row r="1448" spans="83:84" ht="12" customHeight="1">
      <c r="CE1448" s="10" t="s">
        <v>6357</v>
      </c>
      <c r="CF1448" s="10" t="s">
        <v>4589</v>
      </c>
    </row>
    <row r="1449" spans="83:84" ht="12" customHeight="1">
      <c r="CE1449" s="10" t="s">
        <v>6358</v>
      </c>
      <c r="CF1449" s="10" t="s">
        <v>4590</v>
      </c>
    </row>
    <row r="1450" spans="83:84" ht="12" customHeight="1">
      <c r="CE1450" s="10" t="s">
        <v>6359</v>
      </c>
      <c r="CF1450" s="10" t="s">
        <v>4591</v>
      </c>
    </row>
    <row r="1451" spans="83:84" ht="12" customHeight="1">
      <c r="CE1451" s="10" t="s">
        <v>6360</v>
      </c>
      <c r="CF1451" s="10" t="s">
        <v>4592</v>
      </c>
    </row>
    <row r="1452" spans="83:84" ht="12" customHeight="1">
      <c r="CE1452" s="10" t="s">
        <v>6361</v>
      </c>
      <c r="CF1452" s="10" t="s">
        <v>4593</v>
      </c>
    </row>
    <row r="1453" spans="83:84" ht="12" customHeight="1">
      <c r="CE1453" s="10" t="s">
        <v>6362</v>
      </c>
      <c r="CF1453" s="10" t="s">
        <v>4594</v>
      </c>
    </row>
    <row r="1454" spans="83:84" ht="12" customHeight="1">
      <c r="CE1454" s="10" t="s">
        <v>6363</v>
      </c>
      <c r="CF1454" s="10" t="s">
        <v>4595</v>
      </c>
    </row>
    <row r="1455" spans="83:84" ht="12" customHeight="1">
      <c r="CE1455" s="10" t="s">
        <v>6364</v>
      </c>
      <c r="CF1455" s="10" t="s">
        <v>4596</v>
      </c>
    </row>
    <row r="1456" spans="83:84" ht="12" customHeight="1">
      <c r="CE1456" s="10" t="s">
        <v>6365</v>
      </c>
      <c r="CF1456" s="10" t="s">
        <v>4597</v>
      </c>
    </row>
    <row r="1457" spans="83:84" ht="12" customHeight="1">
      <c r="CE1457" s="10" t="s">
        <v>6366</v>
      </c>
      <c r="CF1457" s="10" t="s">
        <v>4598</v>
      </c>
    </row>
    <row r="1458" spans="83:84" ht="12" customHeight="1">
      <c r="CE1458" s="10" t="s">
        <v>6367</v>
      </c>
      <c r="CF1458" s="10" t="s">
        <v>4599</v>
      </c>
    </row>
    <row r="1459" spans="83:84" ht="12" customHeight="1">
      <c r="CE1459" s="10" t="s">
        <v>6368</v>
      </c>
      <c r="CF1459" s="10" t="s">
        <v>4600</v>
      </c>
    </row>
    <row r="1460" spans="83:84" ht="12" customHeight="1">
      <c r="CE1460" s="10" t="s">
        <v>6369</v>
      </c>
      <c r="CF1460" s="10" t="s">
        <v>4601</v>
      </c>
    </row>
    <row r="1461" spans="83:84" ht="12" customHeight="1">
      <c r="CE1461" s="10" t="s">
        <v>6370</v>
      </c>
      <c r="CF1461" s="10" t="s">
        <v>4602</v>
      </c>
    </row>
    <row r="1462" spans="83:84" ht="12" customHeight="1">
      <c r="CE1462" s="10" t="s">
        <v>6371</v>
      </c>
      <c r="CF1462" s="10" t="s">
        <v>4603</v>
      </c>
    </row>
    <row r="1463" spans="83:84" ht="12" customHeight="1">
      <c r="CE1463" s="10" t="s">
        <v>6372</v>
      </c>
      <c r="CF1463" s="10" t="s">
        <v>4604</v>
      </c>
    </row>
    <row r="1464" spans="83:84" ht="12" customHeight="1">
      <c r="CE1464" s="10" t="s">
        <v>6373</v>
      </c>
      <c r="CF1464" s="10" t="s">
        <v>4605</v>
      </c>
    </row>
    <row r="1465" spans="83:84" ht="12" customHeight="1">
      <c r="CE1465" s="10" t="s">
        <v>197</v>
      </c>
      <c r="CF1465" s="10" t="s">
        <v>4606</v>
      </c>
    </row>
    <row r="1466" spans="83:84" ht="12" customHeight="1">
      <c r="CE1466" s="10" t="s">
        <v>6374</v>
      </c>
      <c r="CF1466" s="10" t="s">
        <v>4607</v>
      </c>
    </row>
    <row r="1467" spans="83:84" ht="12" customHeight="1">
      <c r="CE1467" s="10" t="s">
        <v>6375</v>
      </c>
      <c r="CF1467" s="10" t="s">
        <v>4608</v>
      </c>
    </row>
    <row r="1468" spans="83:84" ht="12" customHeight="1">
      <c r="CE1468" s="10" t="s">
        <v>6376</v>
      </c>
      <c r="CF1468" s="10" t="s">
        <v>4609</v>
      </c>
    </row>
    <row r="1469" spans="83:84" ht="12" customHeight="1">
      <c r="CE1469" s="10" t="s">
        <v>6377</v>
      </c>
      <c r="CF1469" s="10" t="s">
        <v>4610</v>
      </c>
    </row>
    <row r="1470" spans="83:84" ht="12" customHeight="1">
      <c r="CE1470" s="10" t="s">
        <v>6378</v>
      </c>
      <c r="CF1470" s="10" t="s">
        <v>4611</v>
      </c>
    </row>
    <row r="1471" spans="83:84" ht="12" customHeight="1">
      <c r="CE1471" s="10" t="s">
        <v>6379</v>
      </c>
      <c r="CF1471" s="10" t="s">
        <v>4612</v>
      </c>
    </row>
    <row r="1472" spans="83:84" ht="12" customHeight="1">
      <c r="CE1472" s="10" t="s">
        <v>6380</v>
      </c>
      <c r="CF1472" s="10" t="s">
        <v>4613</v>
      </c>
    </row>
    <row r="1473" spans="83:84" ht="12" customHeight="1">
      <c r="CE1473" s="10" t="s">
        <v>6381</v>
      </c>
      <c r="CF1473" s="10" t="s">
        <v>4614</v>
      </c>
    </row>
    <row r="1474" spans="83:84" ht="12" customHeight="1">
      <c r="CE1474" s="10" t="s">
        <v>6382</v>
      </c>
      <c r="CF1474" s="10" t="s">
        <v>4615</v>
      </c>
    </row>
    <row r="1475" spans="83:84" ht="12" customHeight="1">
      <c r="CE1475" s="10" t="s">
        <v>6383</v>
      </c>
      <c r="CF1475" s="10" t="s">
        <v>4616</v>
      </c>
    </row>
    <row r="1476" spans="83:84" ht="12" customHeight="1">
      <c r="CE1476" s="10" t="s">
        <v>6384</v>
      </c>
      <c r="CF1476" s="10" t="s">
        <v>4617</v>
      </c>
    </row>
    <row r="1477" spans="83:84" ht="12" customHeight="1">
      <c r="CE1477" s="10" t="s">
        <v>6385</v>
      </c>
      <c r="CF1477" s="10" t="s">
        <v>4618</v>
      </c>
    </row>
    <row r="1478" spans="83:84" ht="12" customHeight="1">
      <c r="CE1478" s="10" t="s">
        <v>6386</v>
      </c>
      <c r="CF1478" s="10" t="s">
        <v>4619</v>
      </c>
    </row>
    <row r="1479" spans="83:84" ht="12" customHeight="1">
      <c r="CE1479" s="10" t="s">
        <v>6387</v>
      </c>
      <c r="CF1479" s="10" t="s">
        <v>4620</v>
      </c>
    </row>
    <row r="1480" spans="83:84" ht="12" customHeight="1">
      <c r="CE1480" s="10" t="s">
        <v>6388</v>
      </c>
      <c r="CF1480" s="10" t="s">
        <v>4621</v>
      </c>
    </row>
    <row r="1481" spans="83:84" ht="12" customHeight="1">
      <c r="CE1481" s="10" t="s">
        <v>6389</v>
      </c>
      <c r="CF1481" s="10" t="s">
        <v>4622</v>
      </c>
    </row>
    <row r="1482" spans="83:84" ht="12" customHeight="1">
      <c r="CE1482" s="10" t="s">
        <v>6390</v>
      </c>
      <c r="CF1482" s="10" t="s">
        <v>4623</v>
      </c>
    </row>
    <row r="1483" spans="83:84" ht="12" customHeight="1">
      <c r="CE1483" s="10" t="s">
        <v>6391</v>
      </c>
      <c r="CF1483" s="10" t="s">
        <v>4624</v>
      </c>
    </row>
    <row r="1484" spans="83:84" ht="12" customHeight="1">
      <c r="CE1484" s="10" t="s">
        <v>6392</v>
      </c>
      <c r="CF1484" s="10" t="s">
        <v>4625</v>
      </c>
    </row>
    <row r="1485" spans="83:84" ht="12" customHeight="1">
      <c r="CE1485" s="10" t="s">
        <v>6393</v>
      </c>
      <c r="CF1485" s="10" t="s">
        <v>4626</v>
      </c>
    </row>
    <row r="1486" spans="83:84" ht="12" customHeight="1">
      <c r="CE1486" s="10" t="s">
        <v>200</v>
      </c>
      <c r="CF1486" s="10" t="s">
        <v>4627</v>
      </c>
    </row>
    <row r="1487" spans="83:84" ht="12" customHeight="1">
      <c r="CE1487" s="10" t="s">
        <v>6394</v>
      </c>
      <c r="CF1487" s="10" t="s">
        <v>4628</v>
      </c>
    </row>
    <row r="1488" spans="83:84" ht="12" customHeight="1">
      <c r="CE1488" s="10" t="s">
        <v>6395</v>
      </c>
      <c r="CF1488" s="10" t="s">
        <v>4629</v>
      </c>
    </row>
    <row r="1489" spans="83:84" ht="12" customHeight="1">
      <c r="CE1489" s="10" t="s">
        <v>6396</v>
      </c>
      <c r="CF1489" s="10" t="s">
        <v>4630</v>
      </c>
    </row>
    <row r="1490" spans="83:84" ht="12" customHeight="1">
      <c r="CE1490" s="10" t="s">
        <v>6397</v>
      </c>
      <c r="CF1490" s="10" t="s">
        <v>4631</v>
      </c>
    </row>
    <row r="1491" spans="83:84" ht="12" customHeight="1">
      <c r="CE1491" s="10" t="s">
        <v>6398</v>
      </c>
      <c r="CF1491" s="10" t="s">
        <v>4632</v>
      </c>
    </row>
    <row r="1492" spans="83:84" ht="12" customHeight="1">
      <c r="CE1492" s="10" t="s">
        <v>6399</v>
      </c>
      <c r="CF1492" s="10" t="s">
        <v>4633</v>
      </c>
    </row>
    <row r="1493" spans="83:84" ht="12" customHeight="1">
      <c r="CE1493" s="10" t="s">
        <v>6400</v>
      </c>
      <c r="CF1493" s="10" t="s">
        <v>4634</v>
      </c>
    </row>
    <row r="1494" spans="83:84" ht="12" customHeight="1">
      <c r="CE1494" s="10" t="s">
        <v>6401</v>
      </c>
      <c r="CF1494" s="10" t="s">
        <v>4635</v>
      </c>
    </row>
    <row r="1495" spans="83:84" ht="12" customHeight="1">
      <c r="CE1495" s="10" t="s">
        <v>6402</v>
      </c>
      <c r="CF1495" s="10" t="s">
        <v>4636</v>
      </c>
    </row>
    <row r="1496" spans="83:84" ht="12" customHeight="1">
      <c r="CE1496" s="10" t="s">
        <v>6403</v>
      </c>
      <c r="CF1496" s="10" t="s">
        <v>4637</v>
      </c>
    </row>
    <row r="1497" spans="83:84" ht="12" customHeight="1">
      <c r="CE1497" s="10" t="s">
        <v>6404</v>
      </c>
      <c r="CF1497" s="10" t="s">
        <v>4638</v>
      </c>
    </row>
    <row r="1498" spans="83:84" ht="12" customHeight="1">
      <c r="CE1498" s="10" t="s">
        <v>6405</v>
      </c>
      <c r="CF1498" s="10" t="s">
        <v>4639</v>
      </c>
    </row>
    <row r="1499" spans="83:84" ht="12" customHeight="1">
      <c r="CE1499" s="10" t="s">
        <v>6406</v>
      </c>
      <c r="CF1499" s="10" t="s">
        <v>4640</v>
      </c>
    </row>
    <row r="1500" spans="83:84" ht="12" customHeight="1">
      <c r="CE1500" s="10" t="s">
        <v>6407</v>
      </c>
      <c r="CF1500" s="10" t="s">
        <v>4641</v>
      </c>
    </row>
    <row r="1501" spans="83:84" ht="12" customHeight="1">
      <c r="CE1501" s="10" t="s">
        <v>6408</v>
      </c>
      <c r="CF1501" s="10" t="s">
        <v>4642</v>
      </c>
    </row>
    <row r="1502" spans="83:84" ht="12" customHeight="1">
      <c r="CE1502" s="10" t="s">
        <v>6409</v>
      </c>
      <c r="CF1502" s="10" t="s">
        <v>4643</v>
      </c>
    </row>
    <row r="1503" spans="83:84" ht="12" customHeight="1">
      <c r="CE1503" s="10" t="s">
        <v>6410</v>
      </c>
      <c r="CF1503" s="10" t="s">
        <v>4644</v>
      </c>
    </row>
    <row r="1504" spans="83:84" ht="12" customHeight="1">
      <c r="CE1504" s="10" t="s">
        <v>6411</v>
      </c>
      <c r="CF1504" s="10" t="s">
        <v>4645</v>
      </c>
    </row>
    <row r="1505" spans="83:84" ht="12" customHeight="1">
      <c r="CE1505" s="10" t="s">
        <v>6412</v>
      </c>
      <c r="CF1505" s="10" t="s">
        <v>4646</v>
      </c>
    </row>
    <row r="1506" spans="83:84" ht="12" customHeight="1">
      <c r="CE1506" s="10" t="s">
        <v>6413</v>
      </c>
      <c r="CF1506" s="10" t="s">
        <v>4647</v>
      </c>
    </row>
    <row r="1507" spans="83:84" ht="12" customHeight="1">
      <c r="CE1507" s="10" t="s">
        <v>6414</v>
      </c>
      <c r="CF1507" s="10" t="s">
        <v>4648</v>
      </c>
    </row>
    <row r="1508" spans="83:84" ht="12" customHeight="1">
      <c r="CE1508" s="10" t="s">
        <v>6415</v>
      </c>
      <c r="CF1508" s="10" t="s">
        <v>4649</v>
      </c>
    </row>
    <row r="1509" spans="83:84" ht="12" customHeight="1">
      <c r="CE1509" s="10" t="s">
        <v>6416</v>
      </c>
      <c r="CF1509" s="10" t="s">
        <v>4650</v>
      </c>
    </row>
    <row r="1510" spans="83:84" ht="12" customHeight="1">
      <c r="CE1510" s="10" t="s">
        <v>6417</v>
      </c>
      <c r="CF1510" s="10" t="s">
        <v>4651</v>
      </c>
    </row>
    <row r="1511" spans="83:84" ht="12" customHeight="1">
      <c r="CE1511" s="10" t="s">
        <v>6418</v>
      </c>
      <c r="CF1511" s="10" t="s">
        <v>4652</v>
      </c>
    </row>
    <row r="1512" spans="83:84" ht="12" customHeight="1">
      <c r="CE1512" s="10" t="s">
        <v>6419</v>
      </c>
      <c r="CF1512" s="10" t="s">
        <v>4653</v>
      </c>
    </row>
    <row r="1513" spans="83:84" ht="12" customHeight="1">
      <c r="CE1513" s="10" t="s">
        <v>6420</v>
      </c>
      <c r="CF1513" s="10" t="s">
        <v>4654</v>
      </c>
    </row>
    <row r="1514" spans="83:84" ht="12" customHeight="1">
      <c r="CE1514" s="10" t="s">
        <v>6421</v>
      </c>
      <c r="CF1514" s="10" t="s">
        <v>4655</v>
      </c>
    </row>
    <row r="1515" spans="83:84" ht="12" customHeight="1">
      <c r="CE1515" s="10" t="s">
        <v>6422</v>
      </c>
      <c r="CF1515" s="10" t="s">
        <v>4656</v>
      </c>
    </row>
    <row r="1516" spans="83:84" ht="12" customHeight="1">
      <c r="CE1516" s="10" t="s">
        <v>6423</v>
      </c>
      <c r="CF1516" s="10" t="s">
        <v>4657</v>
      </c>
    </row>
    <row r="1517" spans="83:84" ht="12" customHeight="1">
      <c r="CE1517" s="10" t="s">
        <v>6424</v>
      </c>
      <c r="CF1517" s="10" t="s">
        <v>4658</v>
      </c>
    </row>
    <row r="1518" spans="83:84" ht="12" customHeight="1">
      <c r="CE1518" s="10" t="s">
        <v>6425</v>
      </c>
      <c r="CF1518" s="10" t="s">
        <v>4659</v>
      </c>
    </row>
    <row r="1519" spans="83:84" ht="12" customHeight="1">
      <c r="CE1519" s="10" t="s">
        <v>6426</v>
      </c>
      <c r="CF1519" s="10" t="s">
        <v>4660</v>
      </c>
    </row>
    <row r="1520" spans="83:84" ht="12" customHeight="1">
      <c r="CE1520" s="10" t="s">
        <v>6427</v>
      </c>
      <c r="CF1520" s="10" t="s">
        <v>4661</v>
      </c>
    </row>
    <row r="1521" spans="83:84" ht="12" customHeight="1">
      <c r="CE1521" s="10" t="s">
        <v>205</v>
      </c>
      <c r="CF1521" s="10" t="s">
        <v>4662</v>
      </c>
    </row>
    <row r="1522" spans="83:84" ht="12" customHeight="1">
      <c r="CE1522" s="10" t="s">
        <v>6428</v>
      </c>
      <c r="CF1522" s="10" t="s">
        <v>4663</v>
      </c>
    </row>
    <row r="1523" spans="83:84" ht="12" customHeight="1">
      <c r="CE1523" s="10" t="s">
        <v>6429</v>
      </c>
      <c r="CF1523" s="10" t="s">
        <v>4664</v>
      </c>
    </row>
    <row r="1524" spans="83:84" ht="12" customHeight="1">
      <c r="CE1524" s="10" t="s">
        <v>6430</v>
      </c>
      <c r="CF1524" s="10" t="s">
        <v>4665</v>
      </c>
    </row>
    <row r="1525" spans="83:84" ht="12" customHeight="1">
      <c r="CE1525" s="10" t="s">
        <v>6431</v>
      </c>
      <c r="CF1525" s="10" t="s">
        <v>4666</v>
      </c>
    </row>
    <row r="1526" spans="83:84" ht="12" customHeight="1">
      <c r="CE1526" s="10" t="s">
        <v>6432</v>
      </c>
      <c r="CF1526" s="10" t="s">
        <v>4667</v>
      </c>
    </row>
    <row r="1527" spans="83:84" ht="12" customHeight="1">
      <c r="CE1527" s="10" t="s">
        <v>6433</v>
      </c>
      <c r="CF1527" s="10" t="s">
        <v>4668</v>
      </c>
    </row>
    <row r="1528" spans="83:84" ht="12" customHeight="1">
      <c r="CE1528" s="10" t="s">
        <v>6434</v>
      </c>
      <c r="CF1528" s="10" t="s">
        <v>4669</v>
      </c>
    </row>
    <row r="1529" spans="83:84" ht="12" customHeight="1">
      <c r="CE1529" s="10" t="s">
        <v>6435</v>
      </c>
      <c r="CF1529" s="10" t="s">
        <v>4670</v>
      </c>
    </row>
    <row r="1530" spans="83:84" ht="12" customHeight="1">
      <c r="CE1530" s="10" t="s">
        <v>6436</v>
      </c>
      <c r="CF1530" s="10" t="s">
        <v>4671</v>
      </c>
    </row>
    <row r="1531" spans="83:84" ht="12" customHeight="1">
      <c r="CE1531" s="10" t="s">
        <v>6437</v>
      </c>
      <c r="CF1531" s="10" t="s">
        <v>4672</v>
      </c>
    </row>
    <row r="1532" spans="83:84" ht="12" customHeight="1">
      <c r="CE1532" s="10" t="s">
        <v>6438</v>
      </c>
      <c r="CF1532" s="10" t="s">
        <v>4673</v>
      </c>
    </row>
    <row r="1533" spans="83:84" ht="12" customHeight="1">
      <c r="CE1533" s="10" t="s">
        <v>6439</v>
      </c>
      <c r="CF1533" s="10" t="s">
        <v>4674</v>
      </c>
    </row>
    <row r="1534" spans="83:84" ht="12" customHeight="1">
      <c r="CE1534" s="10" t="s">
        <v>6440</v>
      </c>
      <c r="CF1534" s="10" t="s">
        <v>4675</v>
      </c>
    </row>
    <row r="1535" spans="83:84" ht="12" customHeight="1">
      <c r="CE1535" s="10" t="s">
        <v>6441</v>
      </c>
      <c r="CF1535" s="10" t="s">
        <v>4676</v>
      </c>
    </row>
    <row r="1536" spans="83:84" ht="12" customHeight="1">
      <c r="CE1536" s="10" t="s">
        <v>6442</v>
      </c>
      <c r="CF1536" s="10" t="s">
        <v>4677</v>
      </c>
    </row>
    <row r="1537" spans="83:84" ht="12" customHeight="1">
      <c r="CE1537" s="10" t="s">
        <v>6443</v>
      </c>
      <c r="CF1537" s="10" t="s">
        <v>4678</v>
      </c>
    </row>
    <row r="1538" spans="83:84" ht="12" customHeight="1">
      <c r="CE1538" s="10" t="s">
        <v>6444</v>
      </c>
      <c r="CF1538" s="10" t="s">
        <v>4679</v>
      </c>
    </row>
    <row r="1539" spans="83:84" ht="12" customHeight="1">
      <c r="CE1539" s="10" t="s">
        <v>6445</v>
      </c>
      <c r="CF1539" s="10" t="s">
        <v>4680</v>
      </c>
    </row>
    <row r="1540" spans="83:84" ht="12" customHeight="1">
      <c r="CE1540" s="10" t="s">
        <v>6446</v>
      </c>
      <c r="CF1540" s="10" t="s">
        <v>4681</v>
      </c>
    </row>
    <row r="1541" spans="83:84" ht="12" customHeight="1">
      <c r="CE1541" s="10" t="s">
        <v>6447</v>
      </c>
      <c r="CF1541" s="10" t="s">
        <v>4682</v>
      </c>
    </row>
    <row r="1542" spans="83:84" ht="12" customHeight="1">
      <c r="CE1542" s="10" t="s">
        <v>6448</v>
      </c>
      <c r="CF1542" s="10" t="s">
        <v>4683</v>
      </c>
    </row>
    <row r="1543" spans="83:84" ht="12" customHeight="1">
      <c r="CE1543" s="10" t="s">
        <v>6449</v>
      </c>
      <c r="CF1543" s="10" t="s">
        <v>4684</v>
      </c>
    </row>
    <row r="1544" spans="83:84" ht="12" customHeight="1">
      <c r="CE1544" s="10" t="s">
        <v>6450</v>
      </c>
      <c r="CF1544" s="10" t="s">
        <v>4685</v>
      </c>
    </row>
    <row r="1545" spans="83:84" ht="12" customHeight="1">
      <c r="CE1545" s="10" t="s">
        <v>6451</v>
      </c>
      <c r="CF1545" s="10" t="s">
        <v>4686</v>
      </c>
    </row>
    <row r="1546" spans="83:84" ht="12" customHeight="1">
      <c r="CE1546" s="10" t="s">
        <v>6452</v>
      </c>
      <c r="CF1546" s="10" t="s">
        <v>4687</v>
      </c>
    </row>
    <row r="1547" spans="83:84" ht="12" customHeight="1">
      <c r="CE1547" s="10" t="s">
        <v>6453</v>
      </c>
      <c r="CF1547" s="10" t="s">
        <v>4688</v>
      </c>
    </row>
    <row r="1548" spans="83:84" ht="12" customHeight="1">
      <c r="CE1548" s="10" t="s">
        <v>6454</v>
      </c>
      <c r="CF1548" s="10" t="s">
        <v>4689</v>
      </c>
    </row>
    <row r="1549" spans="83:84" ht="12" customHeight="1">
      <c r="CE1549" s="10" t="s">
        <v>6455</v>
      </c>
      <c r="CF1549" s="10" t="s">
        <v>4690</v>
      </c>
    </row>
    <row r="1550" spans="83:84" ht="12" customHeight="1">
      <c r="CE1550" s="10" t="s">
        <v>6456</v>
      </c>
      <c r="CF1550" s="10" t="s">
        <v>4691</v>
      </c>
    </row>
    <row r="1551" spans="83:84" ht="12" customHeight="1">
      <c r="CE1551" s="10" t="s">
        <v>6457</v>
      </c>
      <c r="CF1551" s="10" t="s">
        <v>4692</v>
      </c>
    </row>
    <row r="1552" spans="83:84" ht="12" customHeight="1">
      <c r="CE1552" s="10" t="s">
        <v>6458</v>
      </c>
      <c r="CF1552" s="10" t="s">
        <v>4693</v>
      </c>
    </row>
    <row r="1553" spans="83:84" ht="12" customHeight="1">
      <c r="CE1553" s="10" t="s">
        <v>6459</v>
      </c>
      <c r="CF1553" s="10" t="s">
        <v>4694</v>
      </c>
    </row>
    <row r="1554" spans="83:84" ht="12" customHeight="1">
      <c r="CE1554" s="10" t="s">
        <v>6460</v>
      </c>
      <c r="CF1554" s="10" t="s">
        <v>4695</v>
      </c>
    </row>
    <row r="1555" spans="83:84" ht="12" customHeight="1">
      <c r="CE1555" s="10" t="s">
        <v>6461</v>
      </c>
      <c r="CF1555" s="10" t="s">
        <v>4696</v>
      </c>
    </row>
    <row r="1556" spans="83:84" ht="12" customHeight="1">
      <c r="CE1556" s="10" t="s">
        <v>6462</v>
      </c>
      <c r="CF1556" s="10" t="s">
        <v>4697</v>
      </c>
    </row>
    <row r="1557" spans="83:84" ht="12" customHeight="1">
      <c r="CE1557" s="10" t="s">
        <v>6463</v>
      </c>
      <c r="CF1557" s="10" t="s">
        <v>4698</v>
      </c>
    </row>
    <row r="1558" spans="83:84" ht="12" customHeight="1">
      <c r="CE1558" s="10" t="s">
        <v>6464</v>
      </c>
      <c r="CF1558" s="10" t="s">
        <v>4699</v>
      </c>
    </row>
    <row r="1559" spans="83:84" ht="12" customHeight="1">
      <c r="CE1559" s="10" t="s">
        <v>6465</v>
      </c>
      <c r="CF1559" s="10" t="s">
        <v>4700</v>
      </c>
    </row>
    <row r="1560" spans="83:84" ht="12" customHeight="1">
      <c r="CE1560" s="10" t="s">
        <v>6466</v>
      </c>
      <c r="CF1560" s="10" t="s">
        <v>4701</v>
      </c>
    </row>
    <row r="1561" spans="83:84" ht="12" customHeight="1">
      <c r="CE1561" s="10" t="s">
        <v>6467</v>
      </c>
      <c r="CF1561" s="10" t="s">
        <v>4702</v>
      </c>
    </row>
    <row r="1562" spans="83:84" ht="12" customHeight="1">
      <c r="CE1562" s="10" t="s">
        <v>6468</v>
      </c>
      <c r="CF1562" s="10" t="s">
        <v>4703</v>
      </c>
    </row>
    <row r="1563" spans="83:84" ht="12" customHeight="1">
      <c r="CE1563" s="10" t="s">
        <v>6469</v>
      </c>
      <c r="CF1563" s="10" t="s">
        <v>4704</v>
      </c>
    </row>
    <row r="1564" spans="83:84" ht="12" customHeight="1">
      <c r="CE1564" s="10" t="s">
        <v>6470</v>
      </c>
      <c r="CF1564" s="10" t="s">
        <v>4705</v>
      </c>
    </row>
    <row r="1565" spans="83:84" ht="12" customHeight="1">
      <c r="CE1565" s="10" t="s">
        <v>6471</v>
      </c>
      <c r="CF1565" s="10" t="s">
        <v>4706</v>
      </c>
    </row>
    <row r="1566" spans="83:84" ht="12" customHeight="1">
      <c r="CE1566" s="10" t="s">
        <v>6472</v>
      </c>
      <c r="CF1566" s="10" t="s">
        <v>4707</v>
      </c>
    </row>
    <row r="1567" spans="83:84" ht="12" customHeight="1">
      <c r="CE1567" s="10" t="s">
        <v>6473</v>
      </c>
      <c r="CF1567" s="10" t="s">
        <v>4708</v>
      </c>
    </row>
    <row r="1568" spans="83:84" ht="12" customHeight="1">
      <c r="CE1568" s="10" t="s">
        <v>6474</v>
      </c>
      <c r="CF1568" s="10" t="s">
        <v>4709</v>
      </c>
    </row>
    <row r="1569" spans="83:84" ht="12" customHeight="1">
      <c r="CE1569" s="10" t="s">
        <v>6475</v>
      </c>
      <c r="CF1569" s="10" t="s">
        <v>4710</v>
      </c>
    </row>
    <row r="1570" spans="83:84" ht="12" customHeight="1">
      <c r="CE1570" s="10" t="s">
        <v>6476</v>
      </c>
      <c r="CF1570" s="10" t="s">
        <v>4711</v>
      </c>
    </row>
    <row r="1571" spans="83:84" ht="12" customHeight="1">
      <c r="CE1571" s="10" t="s">
        <v>6477</v>
      </c>
      <c r="CF1571" s="10" t="s">
        <v>4712</v>
      </c>
    </row>
    <row r="1572" spans="83:84" ht="12" customHeight="1">
      <c r="CE1572" s="10" t="s">
        <v>6478</v>
      </c>
      <c r="CF1572" s="10" t="s">
        <v>4713</v>
      </c>
    </row>
    <row r="1573" spans="83:84" ht="12" customHeight="1">
      <c r="CE1573" s="10" t="s">
        <v>6479</v>
      </c>
      <c r="CF1573" s="10" t="s">
        <v>4714</v>
      </c>
    </row>
    <row r="1574" spans="83:84" ht="12" customHeight="1">
      <c r="CE1574" s="10" t="s">
        <v>6480</v>
      </c>
      <c r="CF1574" s="10" t="s">
        <v>4715</v>
      </c>
    </row>
    <row r="1575" spans="83:84" ht="12" customHeight="1">
      <c r="CE1575" s="10" t="s">
        <v>6481</v>
      </c>
      <c r="CF1575" s="10" t="s">
        <v>4716</v>
      </c>
    </row>
    <row r="1576" spans="83:84" ht="12" customHeight="1">
      <c r="CE1576" s="10" t="s">
        <v>6482</v>
      </c>
      <c r="CF1576" s="10" t="s">
        <v>4717</v>
      </c>
    </row>
    <row r="1577" spans="83:84" ht="12" customHeight="1">
      <c r="CE1577" s="10" t="s">
        <v>6483</v>
      </c>
      <c r="CF1577" s="10" t="s">
        <v>4718</v>
      </c>
    </row>
    <row r="1578" spans="83:84" ht="12" customHeight="1">
      <c r="CE1578" s="10" t="s">
        <v>6484</v>
      </c>
      <c r="CF1578" s="10" t="s">
        <v>4719</v>
      </c>
    </row>
    <row r="1579" spans="83:84" ht="12" customHeight="1">
      <c r="CE1579" s="10" t="s">
        <v>6485</v>
      </c>
      <c r="CF1579" s="10" t="s">
        <v>4720</v>
      </c>
    </row>
    <row r="1580" spans="83:84" ht="12" customHeight="1">
      <c r="CE1580" s="10" t="s">
        <v>6486</v>
      </c>
      <c r="CF1580" s="10" t="s">
        <v>4721</v>
      </c>
    </row>
    <row r="1581" spans="83:84" ht="12" customHeight="1">
      <c r="CE1581" s="10" t="s">
        <v>6487</v>
      </c>
      <c r="CF1581" s="10" t="s">
        <v>4722</v>
      </c>
    </row>
    <row r="1582" spans="83:84" ht="12" customHeight="1">
      <c r="CE1582" s="10" t="s">
        <v>208</v>
      </c>
      <c r="CF1582" s="10" t="s">
        <v>4723</v>
      </c>
    </row>
    <row r="1583" spans="83:84" ht="12" customHeight="1">
      <c r="CE1583" s="10" t="s">
        <v>6488</v>
      </c>
      <c r="CF1583" s="10" t="s">
        <v>4724</v>
      </c>
    </row>
    <row r="1584" spans="83:84" ht="12" customHeight="1">
      <c r="CE1584" s="10" t="s">
        <v>6489</v>
      </c>
      <c r="CF1584" s="10" t="s">
        <v>4725</v>
      </c>
    </row>
    <row r="1585" spans="83:84" ht="12" customHeight="1">
      <c r="CE1585" s="10" t="s">
        <v>6490</v>
      </c>
      <c r="CF1585" s="10" t="s">
        <v>4726</v>
      </c>
    </row>
    <row r="1586" spans="83:84" ht="12" customHeight="1">
      <c r="CE1586" s="10" t="s">
        <v>6491</v>
      </c>
      <c r="CF1586" s="10" t="s">
        <v>4727</v>
      </c>
    </row>
    <row r="1587" spans="83:84" ht="12" customHeight="1">
      <c r="CE1587" s="10" t="s">
        <v>6492</v>
      </c>
      <c r="CF1587" s="10" t="s">
        <v>4728</v>
      </c>
    </row>
    <row r="1588" spans="83:84" ht="12" customHeight="1">
      <c r="CE1588" s="10" t="s">
        <v>6493</v>
      </c>
      <c r="CF1588" s="10" t="s">
        <v>4729</v>
      </c>
    </row>
    <row r="1589" spans="83:84" ht="12" customHeight="1">
      <c r="CE1589" s="10" t="s">
        <v>6494</v>
      </c>
      <c r="CF1589" s="10" t="s">
        <v>4730</v>
      </c>
    </row>
    <row r="1590" spans="83:84" ht="12" customHeight="1">
      <c r="CE1590" s="10" t="s">
        <v>6495</v>
      </c>
      <c r="CF1590" s="10" t="s">
        <v>4731</v>
      </c>
    </row>
    <row r="1591" spans="83:84" ht="12" customHeight="1">
      <c r="CE1591" s="10" t="s">
        <v>6496</v>
      </c>
      <c r="CF1591" s="10" t="s">
        <v>4732</v>
      </c>
    </row>
    <row r="1592" spans="83:84" ht="12" customHeight="1">
      <c r="CE1592" s="10" t="s">
        <v>6497</v>
      </c>
      <c r="CF1592" s="10" t="s">
        <v>4733</v>
      </c>
    </row>
    <row r="1593" spans="83:84" ht="12" customHeight="1">
      <c r="CE1593" s="10" t="s">
        <v>6498</v>
      </c>
      <c r="CF1593" s="10" t="s">
        <v>4734</v>
      </c>
    </row>
    <row r="1594" spans="83:84" ht="12" customHeight="1">
      <c r="CE1594" s="10" t="s">
        <v>6499</v>
      </c>
      <c r="CF1594" s="10" t="s">
        <v>4735</v>
      </c>
    </row>
    <row r="1595" spans="83:84" ht="12" customHeight="1">
      <c r="CE1595" s="10" t="s">
        <v>6500</v>
      </c>
      <c r="CF1595" s="10" t="s">
        <v>4736</v>
      </c>
    </row>
    <row r="1596" spans="83:84" ht="12" customHeight="1">
      <c r="CE1596" s="10" t="s">
        <v>6501</v>
      </c>
      <c r="CF1596" s="10" t="s">
        <v>4737</v>
      </c>
    </row>
    <row r="1597" spans="83:84" ht="12" customHeight="1">
      <c r="CE1597" s="10" t="s">
        <v>6502</v>
      </c>
      <c r="CF1597" s="10" t="s">
        <v>4738</v>
      </c>
    </row>
    <row r="1598" spans="83:84" ht="12" customHeight="1">
      <c r="CE1598" s="10" t="s">
        <v>6503</v>
      </c>
      <c r="CF1598" s="10" t="s">
        <v>4739</v>
      </c>
    </row>
    <row r="1599" spans="83:84" ht="12" customHeight="1">
      <c r="CE1599" s="10" t="s">
        <v>6504</v>
      </c>
      <c r="CF1599" s="10" t="s">
        <v>4740</v>
      </c>
    </row>
    <row r="1600" spans="83:84" ht="12" customHeight="1">
      <c r="CE1600" s="10" t="s">
        <v>6505</v>
      </c>
      <c r="CF1600" s="10" t="s">
        <v>4741</v>
      </c>
    </row>
    <row r="1601" spans="83:84" ht="12" customHeight="1">
      <c r="CE1601" s="10" t="s">
        <v>6506</v>
      </c>
      <c r="CF1601" s="10" t="s">
        <v>4742</v>
      </c>
    </row>
    <row r="1602" spans="83:84" ht="12" customHeight="1">
      <c r="CE1602" s="10" t="s">
        <v>6507</v>
      </c>
      <c r="CF1602" s="10" t="s">
        <v>4743</v>
      </c>
    </row>
    <row r="1603" spans="83:84" ht="12" customHeight="1">
      <c r="CE1603" s="10" t="s">
        <v>211</v>
      </c>
      <c r="CF1603" s="10" t="s">
        <v>4744</v>
      </c>
    </row>
    <row r="1604" spans="83:84" ht="12" customHeight="1">
      <c r="CE1604" s="10" t="s">
        <v>6508</v>
      </c>
      <c r="CF1604" s="10" t="s">
        <v>4745</v>
      </c>
    </row>
    <row r="1605" spans="83:84" ht="12" customHeight="1">
      <c r="CE1605" s="10" t="s">
        <v>6509</v>
      </c>
      <c r="CF1605" s="10" t="s">
        <v>4746</v>
      </c>
    </row>
    <row r="1606" spans="83:84" ht="12" customHeight="1">
      <c r="CE1606" s="10" t="s">
        <v>6510</v>
      </c>
      <c r="CF1606" s="10" t="s">
        <v>4747</v>
      </c>
    </row>
    <row r="1607" spans="83:84" ht="12" customHeight="1">
      <c r="CE1607" s="10" t="s">
        <v>6511</v>
      </c>
      <c r="CF1607" s="10" t="s">
        <v>4748</v>
      </c>
    </row>
    <row r="1608" spans="83:84" ht="12" customHeight="1">
      <c r="CE1608" s="10" t="s">
        <v>6512</v>
      </c>
      <c r="CF1608" s="10" t="s">
        <v>4749</v>
      </c>
    </row>
    <row r="1609" spans="83:84" ht="12" customHeight="1">
      <c r="CE1609" s="10" t="s">
        <v>6513</v>
      </c>
      <c r="CF1609" s="10" t="s">
        <v>4750</v>
      </c>
    </row>
    <row r="1610" spans="83:84" ht="12" customHeight="1">
      <c r="CE1610" s="10" t="s">
        <v>6514</v>
      </c>
      <c r="CF1610" s="10" t="s">
        <v>4751</v>
      </c>
    </row>
    <row r="1611" spans="83:84" ht="12" customHeight="1">
      <c r="CE1611" s="10" t="s">
        <v>6515</v>
      </c>
      <c r="CF1611" s="10" t="s">
        <v>4752</v>
      </c>
    </row>
    <row r="1612" spans="83:84" ht="12" customHeight="1">
      <c r="CE1612" s="10" t="s">
        <v>6516</v>
      </c>
      <c r="CF1612" s="10" t="s">
        <v>4753</v>
      </c>
    </row>
    <row r="1613" spans="83:84" ht="12" customHeight="1">
      <c r="CE1613" s="10" t="s">
        <v>6517</v>
      </c>
      <c r="CF1613" s="10" t="s">
        <v>4754</v>
      </c>
    </row>
    <row r="1614" spans="83:84" ht="12" customHeight="1">
      <c r="CE1614" s="10" t="s">
        <v>6518</v>
      </c>
      <c r="CF1614" s="10" t="s">
        <v>4755</v>
      </c>
    </row>
    <row r="1615" spans="83:84" ht="12" customHeight="1">
      <c r="CE1615" s="10" t="s">
        <v>6519</v>
      </c>
      <c r="CF1615" s="10" t="s">
        <v>4756</v>
      </c>
    </row>
    <row r="1616" spans="83:84" ht="12" customHeight="1">
      <c r="CE1616" s="10" t="s">
        <v>6520</v>
      </c>
      <c r="CF1616" s="10" t="s">
        <v>4757</v>
      </c>
    </row>
    <row r="1617" spans="83:84" ht="12" customHeight="1">
      <c r="CE1617" s="10" t="s">
        <v>6521</v>
      </c>
      <c r="CF1617" s="10" t="s">
        <v>4758</v>
      </c>
    </row>
    <row r="1618" spans="83:84" ht="12" customHeight="1">
      <c r="CE1618" s="10" t="s">
        <v>6522</v>
      </c>
      <c r="CF1618" s="10" t="s">
        <v>4759</v>
      </c>
    </row>
    <row r="1619" spans="83:84" ht="12" customHeight="1">
      <c r="CE1619" s="10" t="s">
        <v>6523</v>
      </c>
      <c r="CF1619" s="10" t="s">
        <v>4760</v>
      </c>
    </row>
    <row r="1620" spans="83:84" ht="12" customHeight="1">
      <c r="CE1620" s="10" t="s">
        <v>6524</v>
      </c>
      <c r="CF1620" s="10" t="s">
        <v>4761</v>
      </c>
    </row>
    <row r="1621" spans="83:84" ht="12" customHeight="1">
      <c r="CE1621" s="10" t="s">
        <v>6525</v>
      </c>
      <c r="CF1621" s="10" t="s">
        <v>4762</v>
      </c>
    </row>
    <row r="1622" spans="83:84" ht="12" customHeight="1">
      <c r="CE1622" s="10" t="s">
        <v>6526</v>
      </c>
      <c r="CF1622" s="10" t="s">
        <v>4763</v>
      </c>
    </row>
    <row r="1623" spans="83:84" ht="12" customHeight="1">
      <c r="CE1623" s="10" t="s">
        <v>6527</v>
      </c>
      <c r="CF1623" s="10" t="s">
        <v>4764</v>
      </c>
    </row>
    <row r="1624" spans="83:84" ht="12" customHeight="1">
      <c r="CE1624" s="10" t="s">
        <v>6528</v>
      </c>
      <c r="CF1624" s="10" t="s">
        <v>4765</v>
      </c>
    </row>
    <row r="1625" spans="83:84" ht="12" customHeight="1">
      <c r="CE1625" s="10" t="s">
        <v>214</v>
      </c>
      <c r="CF1625" s="10" t="s">
        <v>4766</v>
      </c>
    </row>
    <row r="1626" spans="83:84" ht="12" customHeight="1">
      <c r="CE1626" s="10" t="s">
        <v>6529</v>
      </c>
      <c r="CF1626" s="10" t="s">
        <v>4767</v>
      </c>
    </row>
    <row r="1627" spans="83:84" ht="12" customHeight="1">
      <c r="CE1627" s="10" t="s">
        <v>6530</v>
      </c>
      <c r="CF1627" s="10" t="s">
        <v>4768</v>
      </c>
    </row>
    <row r="1628" spans="83:84" ht="12" customHeight="1">
      <c r="CE1628" s="10" t="s">
        <v>6531</v>
      </c>
      <c r="CF1628" s="10" t="s">
        <v>4769</v>
      </c>
    </row>
    <row r="1629" spans="83:84" ht="12" customHeight="1">
      <c r="CE1629" s="10" t="s">
        <v>6532</v>
      </c>
      <c r="CF1629" s="10" t="s">
        <v>4770</v>
      </c>
    </row>
    <row r="1630" spans="83:84" ht="12" customHeight="1">
      <c r="CE1630" s="10" t="s">
        <v>6533</v>
      </c>
      <c r="CF1630" s="10" t="s">
        <v>4771</v>
      </c>
    </row>
    <row r="1631" spans="83:84" ht="12" customHeight="1">
      <c r="CE1631" s="10" t="s">
        <v>6534</v>
      </c>
      <c r="CF1631" s="10" t="s">
        <v>4772</v>
      </c>
    </row>
    <row r="1632" spans="83:84" ht="12" customHeight="1">
      <c r="CE1632" s="10" t="s">
        <v>6535</v>
      </c>
      <c r="CF1632" s="10" t="s">
        <v>4773</v>
      </c>
    </row>
    <row r="1633" spans="83:84" ht="12" customHeight="1">
      <c r="CE1633" s="10" t="s">
        <v>6536</v>
      </c>
      <c r="CF1633" s="10" t="s">
        <v>4774</v>
      </c>
    </row>
    <row r="1634" spans="83:84" ht="12" customHeight="1">
      <c r="CE1634" s="10" t="s">
        <v>6537</v>
      </c>
      <c r="CF1634" s="10" t="s">
        <v>4775</v>
      </c>
    </row>
    <row r="1635" spans="83:84" ht="12" customHeight="1">
      <c r="CE1635" s="10" t="s">
        <v>6538</v>
      </c>
      <c r="CF1635" s="10" t="s">
        <v>4776</v>
      </c>
    </row>
    <row r="1636" spans="83:84" ht="12" customHeight="1">
      <c r="CE1636" s="10" t="s">
        <v>6539</v>
      </c>
      <c r="CF1636" s="10" t="s">
        <v>4777</v>
      </c>
    </row>
    <row r="1637" spans="83:84" ht="12" customHeight="1">
      <c r="CE1637" s="10" t="s">
        <v>6540</v>
      </c>
      <c r="CF1637" s="10" t="s">
        <v>4778</v>
      </c>
    </row>
    <row r="1638" spans="83:84" ht="12" customHeight="1">
      <c r="CE1638" s="10" t="s">
        <v>6541</v>
      </c>
      <c r="CF1638" s="10" t="s">
        <v>4779</v>
      </c>
    </row>
    <row r="1639" spans="83:84" ht="12" customHeight="1">
      <c r="CE1639" s="10" t="s">
        <v>6542</v>
      </c>
      <c r="CF1639" s="10" t="s">
        <v>4780</v>
      </c>
    </row>
    <row r="1640" spans="83:84" ht="12" customHeight="1">
      <c r="CE1640" s="10" t="s">
        <v>6543</v>
      </c>
      <c r="CF1640" s="10" t="s">
        <v>4781</v>
      </c>
    </row>
    <row r="1641" spans="83:84" ht="12" customHeight="1">
      <c r="CE1641" s="10" t="s">
        <v>6544</v>
      </c>
      <c r="CF1641" s="10" t="s">
        <v>4782</v>
      </c>
    </row>
    <row r="1642" spans="83:84" ht="12" customHeight="1">
      <c r="CE1642" s="10" t="s">
        <v>6545</v>
      </c>
      <c r="CF1642" s="10" t="s">
        <v>4783</v>
      </c>
    </row>
    <row r="1643" spans="83:84" ht="12" customHeight="1">
      <c r="CE1643" s="10" t="s">
        <v>6546</v>
      </c>
      <c r="CF1643" s="10" t="s">
        <v>4784</v>
      </c>
    </row>
    <row r="1644" spans="83:84" ht="12" customHeight="1">
      <c r="CE1644" s="10" t="s">
        <v>6547</v>
      </c>
      <c r="CF1644" s="10" t="s">
        <v>4785</v>
      </c>
    </row>
    <row r="1645" spans="83:84" ht="12" customHeight="1">
      <c r="CE1645" s="10" t="s">
        <v>6548</v>
      </c>
      <c r="CF1645" s="10" t="s">
        <v>4786</v>
      </c>
    </row>
    <row r="1646" spans="83:84" ht="12" customHeight="1">
      <c r="CE1646" s="10" t="s">
        <v>6549</v>
      </c>
      <c r="CF1646" s="10" t="s">
        <v>4787</v>
      </c>
    </row>
    <row r="1647" spans="83:84" ht="12" customHeight="1">
      <c r="CE1647" s="10" t="s">
        <v>6550</v>
      </c>
      <c r="CF1647" s="10" t="s">
        <v>4788</v>
      </c>
    </row>
    <row r="1648" spans="83:84" ht="12" customHeight="1">
      <c r="CE1648" s="10" t="s">
        <v>6551</v>
      </c>
      <c r="CF1648" s="10" t="s">
        <v>4789</v>
      </c>
    </row>
    <row r="1649" spans="83:84" ht="12" customHeight="1">
      <c r="CE1649" s="10" t="s">
        <v>6552</v>
      </c>
      <c r="CF1649" s="10" t="s">
        <v>4790</v>
      </c>
    </row>
    <row r="1650" spans="83:84" ht="12" customHeight="1">
      <c r="CE1650" s="10" t="s">
        <v>6553</v>
      </c>
      <c r="CF1650" s="10" t="s">
        <v>4791</v>
      </c>
    </row>
    <row r="1651" spans="83:84" ht="12" customHeight="1">
      <c r="CE1651" s="10" t="s">
        <v>6554</v>
      </c>
      <c r="CF1651" s="10" t="s">
        <v>4792</v>
      </c>
    </row>
    <row r="1652" spans="83:84" ht="12" customHeight="1">
      <c r="CE1652" s="10" t="s">
        <v>6555</v>
      </c>
      <c r="CF1652" s="10" t="s">
        <v>4793</v>
      </c>
    </row>
    <row r="1653" spans="83:84" ht="12" customHeight="1">
      <c r="CE1653" s="10" t="s">
        <v>6556</v>
      </c>
      <c r="CF1653" s="10" t="s">
        <v>4794</v>
      </c>
    </row>
    <row r="1654" spans="83:84" ht="12" customHeight="1">
      <c r="CE1654" s="10" t="s">
        <v>6557</v>
      </c>
      <c r="CF1654" s="10" t="s">
        <v>4795</v>
      </c>
    </row>
    <row r="1655" spans="83:84" ht="12" customHeight="1">
      <c r="CE1655" s="10" t="s">
        <v>6558</v>
      </c>
      <c r="CF1655" s="10" t="s">
        <v>4796</v>
      </c>
    </row>
    <row r="1656" spans="83:84" ht="12" customHeight="1">
      <c r="CE1656" s="10" t="s">
        <v>6559</v>
      </c>
      <c r="CF1656" s="10" t="s">
        <v>4797</v>
      </c>
    </row>
    <row r="1657" spans="83:84" ht="12" customHeight="1">
      <c r="CE1657" s="10" t="s">
        <v>6560</v>
      </c>
      <c r="CF1657" s="10" t="s">
        <v>4798</v>
      </c>
    </row>
    <row r="1658" spans="83:84" ht="12" customHeight="1">
      <c r="CE1658" s="10" t="s">
        <v>6561</v>
      </c>
      <c r="CF1658" s="10" t="s">
        <v>4799</v>
      </c>
    </row>
    <row r="1659" spans="83:84" ht="12" customHeight="1">
      <c r="CE1659" s="10" t="s">
        <v>6562</v>
      </c>
      <c r="CF1659" s="10" t="s">
        <v>4800</v>
      </c>
    </row>
    <row r="1660" spans="83:84" ht="12" customHeight="1">
      <c r="CE1660" s="10" t="s">
        <v>6563</v>
      </c>
      <c r="CF1660" s="10" t="s">
        <v>4801</v>
      </c>
    </row>
    <row r="1661" spans="83:84" ht="12" customHeight="1">
      <c r="CE1661" s="10" t="s">
        <v>6564</v>
      </c>
      <c r="CF1661" s="10" t="s">
        <v>4802</v>
      </c>
    </row>
    <row r="1662" spans="83:84" ht="12" customHeight="1">
      <c r="CE1662" s="10" t="s">
        <v>6565</v>
      </c>
      <c r="CF1662" s="10" t="s">
        <v>4803</v>
      </c>
    </row>
    <row r="1663" spans="83:84" ht="12" customHeight="1">
      <c r="CE1663" s="10" t="s">
        <v>6566</v>
      </c>
      <c r="CF1663" s="10" t="s">
        <v>4804</v>
      </c>
    </row>
    <row r="1664" spans="83:84" ht="12" customHeight="1">
      <c r="CE1664" s="10" t="s">
        <v>6567</v>
      </c>
      <c r="CF1664" s="10" t="s">
        <v>4805</v>
      </c>
    </row>
    <row r="1665" spans="83:84" ht="12" customHeight="1">
      <c r="CE1665" s="10" t="s">
        <v>6568</v>
      </c>
      <c r="CF1665" s="10" t="s">
        <v>4806</v>
      </c>
    </row>
    <row r="1666" spans="83:84" ht="12" customHeight="1">
      <c r="CE1666" s="10" t="s">
        <v>6569</v>
      </c>
      <c r="CF1666" s="10" t="s">
        <v>4807</v>
      </c>
    </row>
    <row r="1667" spans="83:84" ht="12" customHeight="1">
      <c r="CE1667" s="10" t="s">
        <v>6570</v>
      </c>
      <c r="CF1667" s="10" t="s">
        <v>4808</v>
      </c>
    </row>
    <row r="1668" spans="83:84" ht="12" customHeight="1">
      <c r="CE1668" s="10" t="s">
        <v>6571</v>
      </c>
      <c r="CF1668" s="10" t="s">
        <v>4809</v>
      </c>
    </row>
    <row r="1669" spans="83:84" ht="12" customHeight="1">
      <c r="CE1669" s="10" t="s">
        <v>6572</v>
      </c>
      <c r="CF1669" s="10" t="s">
        <v>4810</v>
      </c>
    </row>
    <row r="1670" spans="83:84" ht="12" customHeight="1">
      <c r="CE1670" s="10" t="s">
        <v>6573</v>
      </c>
      <c r="CF1670" s="10" t="s">
        <v>4811</v>
      </c>
    </row>
    <row r="1671" spans="83:84" ht="12" customHeight="1">
      <c r="CE1671" s="10" t="s">
        <v>217</v>
      </c>
      <c r="CF1671" s="10" t="s">
        <v>4812</v>
      </c>
    </row>
    <row r="1672" spans="83:84" ht="12" customHeight="1">
      <c r="CE1672" s="10" t="s">
        <v>6574</v>
      </c>
      <c r="CF1672" s="10" t="s">
        <v>4813</v>
      </c>
    </row>
    <row r="1673" spans="83:84" ht="12" customHeight="1">
      <c r="CE1673" s="10" t="s">
        <v>6575</v>
      </c>
      <c r="CF1673" s="10" t="s">
        <v>4814</v>
      </c>
    </row>
    <row r="1674" spans="83:84" ht="12" customHeight="1">
      <c r="CE1674" s="10" t="s">
        <v>6576</v>
      </c>
      <c r="CF1674" s="10" t="s">
        <v>4815</v>
      </c>
    </row>
    <row r="1675" spans="83:84" ht="12" customHeight="1">
      <c r="CE1675" s="10" t="s">
        <v>6577</v>
      </c>
      <c r="CF1675" s="10" t="s">
        <v>4816</v>
      </c>
    </row>
    <row r="1676" spans="83:84" ht="12" customHeight="1">
      <c r="CE1676" s="10" t="s">
        <v>6578</v>
      </c>
      <c r="CF1676" s="10" t="s">
        <v>4817</v>
      </c>
    </row>
    <row r="1677" spans="83:84" ht="12" customHeight="1">
      <c r="CE1677" s="10" t="s">
        <v>6579</v>
      </c>
      <c r="CF1677" s="10" t="s">
        <v>4818</v>
      </c>
    </row>
    <row r="1678" spans="83:84" ht="12" customHeight="1">
      <c r="CE1678" s="10" t="s">
        <v>6580</v>
      </c>
      <c r="CF1678" s="10" t="s">
        <v>4819</v>
      </c>
    </row>
    <row r="1679" spans="83:84" ht="12" customHeight="1">
      <c r="CE1679" s="10" t="s">
        <v>6581</v>
      </c>
      <c r="CF1679" s="10" t="s">
        <v>4820</v>
      </c>
    </row>
    <row r="1680" spans="83:84" ht="12" customHeight="1">
      <c r="CE1680" s="10" t="s">
        <v>6582</v>
      </c>
      <c r="CF1680" s="10" t="s">
        <v>4821</v>
      </c>
    </row>
    <row r="1681" spans="83:84" ht="12" customHeight="1">
      <c r="CE1681" s="10" t="s">
        <v>6583</v>
      </c>
      <c r="CF1681" s="10" t="s">
        <v>4822</v>
      </c>
    </row>
    <row r="1682" spans="83:84" ht="12" customHeight="1">
      <c r="CE1682" s="10" t="s">
        <v>6584</v>
      </c>
      <c r="CF1682" s="10" t="s">
        <v>4823</v>
      </c>
    </row>
    <row r="1683" spans="83:84" ht="12" customHeight="1">
      <c r="CE1683" s="10" t="s">
        <v>6585</v>
      </c>
      <c r="CF1683" s="10" t="s">
        <v>4824</v>
      </c>
    </row>
    <row r="1684" spans="83:84" ht="12" customHeight="1">
      <c r="CE1684" s="10" t="s">
        <v>6586</v>
      </c>
      <c r="CF1684" s="10" t="s">
        <v>4825</v>
      </c>
    </row>
    <row r="1685" spans="83:84" ht="12" customHeight="1">
      <c r="CE1685" s="10" t="s">
        <v>6587</v>
      </c>
      <c r="CF1685" s="10" t="s">
        <v>4826</v>
      </c>
    </row>
    <row r="1686" spans="83:84" ht="12" customHeight="1">
      <c r="CE1686" s="10" t="s">
        <v>6588</v>
      </c>
      <c r="CF1686" s="10" t="s">
        <v>4827</v>
      </c>
    </row>
    <row r="1687" spans="83:84" ht="12" customHeight="1">
      <c r="CE1687" s="10" t="s">
        <v>6589</v>
      </c>
      <c r="CF1687" s="10" t="s">
        <v>4828</v>
      </c>
    </row>
    <row r="1688" spans="83:84" ht="12" customHeight="1">
      <c r="CE1688" s="10" t="s">
        <v>6590</v>
      </c>
      <c r="CF1688" s="10" t="s">
        <v>4829</v>
      </c>
    </row>
    <row r="1689" spans="83:84" ht="12" customHeight="1">
      <c r="CE1689" s="10" t="s">
        <v>6591</v>
      </c>
      <c r="CF1689" s="10" t="s">
        <v>4830</v>
      </c>
    </row>
    <row r="1690" spans="83:84" ht="12" customHeight="1">
      <c r="CE1690" s="10" t="s">
        <v>220</v>
      </c>
      <c r="CF1690" s="10" t="s">
        <v>4831</v>
      </c>
    </row>
    <row r="1691" spans="83:84" ht="12" customHeight="1">
      <c r="CE1691" s="10" t="s">
        <v>6592</v>
      </c>
      <c r="CF1691" s="10" t="s">
        <v>4832</v>
      </c>
    </row>
    <row r="1692" spans="83:84" ht="12" customHeight="1">
      <c r="CE1692" s="10" t="s">
        <v>6593</v>
      </c>
      <c r="CF1692" s="10" t="s">
        <v>4833</v>
      </c>
    </row>
    <row r="1693" spans="83:84" ht="12" customHeight="1">
      <c r="CE1693" s="10" t="s">
        <v>6594</v>
      </c>
      <c r="CF1693" s="10" t="s">
        <v>4834</v>
      </c>
    </row>
    <row r="1694" spans="83:84" ht="12" customHeight="1">
      <c r="CE1694" s="10" t="s">
        <v>6595</v>
      </c>
      <c r="CF1694" s="10" t="s">
        <v>4835</v>
      </c>
    </row>
    <row r="1695" spans="83:84" ht="12" customHeight="1">
      <c r="CE1695" s="10" t="s">
        <v>6596</v>
      </c>
      <c r="CF1695" s="10" t="s">
        <v>4836</v>
      </c>
    </row>
    <row r="1696" spans="83:84" ht="12" customHeight="1">
      <c r="CE1696" s="10" t="s">
        <v>6597</v>
      </c>
      <c r="CF1696" s="10" t="s">
        <v>4837</v>
      </c>
    </row>
    <row r="1697" spans="83:84" ht="12" customHeight="1">
      <c r="CE1697" s="10" t="s">
        <v>6598</v>
      </c>
      <c r="CF1697" s="10" t="s">
        <v>4838</v>
      </c>
    </row>
    <row r="1698" spans="83:84" ht="12" customHeight="1">
      <c r="CE1698" s="10" t="s">
        <v>6599</v>
      </c>
      <c r="CF1698" s="10" t="s">
        <v>4839</v>
      </c>
    </row>
    <row r="1699" spans="83:84" ht="12" customHeight="1">
      <c r="CE1699" s="10" t="s">
        <v>6600</v>
      </c>
      <c r="CF1699" s="10" t="s">
        <v>4840</v>
      </c>
    </row>
    <row r="1700" spans="83:84" ht="12" customHeight="1">
      <c r="CE1700" s="10" t="s">
        <v>6601</v>
      </c>
      <c r="CF1700" s="10" t="s">
        <v>4841</v>
      </c>
    </row>
    <row r="1701" spans="83:84" ht="12" customHeight="1">
      <c r="CE1701" s="10" t="s">
        <v>6602</v>
      </c>
      <c r="CF1701" s="10" t="s">
        <v>4842</v>
      </c>
    </row>
    <row r="1702" spans="83:84" ht="12" customHeight="1">
      <c r="CE1702" s="10" t="s">
        <v>6603</v>
      </c>
      <c r="CF1702" s="10" t="s">
        <v>4843</v>
      </c>
    </row>
    <row r="1703" spans="83:84" ht="12" customHeight="1">
      <c r="CE1703" s="10" t="s">
        <v>6604</v>
      </c>
      <c r="CF1703" s="10" t="s">
        <v>4844</v>
      </c>
    </row>
    <row r="1704" spans="83:84" ht="12" customHeight="1">
      <c r="CE1704" s="10" t="s">
        <v>6605</v>
      </c>
      <c r="CF1704" s="10" t="s">
        <v>4845</v>
      </c>
    </row>
    <row r="1705" spans="83:84" ht="12" customHeight="1">
      <c r="CE1705" s="10" t="s">
        <v>6606</v>
      </c>
      <c r="CF1705" s="10" t="s">
        <v>4846</v>
      </c>
    </row>
    <row r="1706" spans="83:84" ht="12" customHeight="1">
      <c r="CE1706" s="10" t="s">
        <v>6607</v>
      </c>
      <c r="CF1706" s="10" t="s">
        <v>4847</v>
      </c>
    </row>
    <row r="1707" spans="83:84" ht="12" customHeight="1">
      <c r="CE1707" s="10" t="s">
        <v>6608</v>
      </c>
      <c r="CF1707" s="10" t="s">
        <v>4848</v>
      </c>
    </row>
    <row r="1708" spans="83:84" ht="12" customHeight="1">
      <c r="CE1708" s="10" t="s">
        <v>6609</v>
      </c>
      <c r="CF1708" s="10" t="s">
        <v>4849</v>
      </c>
    </row>
    <row r="1709" spans="83:84" ht="12" customHeight="1">
      <c r="CE1709" s="10" t="s">
        <v>6610</v>
      </c>
      <c r="CF1709" s="10" t="s">
        <v>4850</v>
      </c>
    </row>
    <row r="1710" spans="83:84" ht="12" customHeight="1">
      <c r="CE1710" s="10" t="s">
        <v>6611</v>
      </c>
      <c r="CF1710" s="10" t="s">
        <v>4851</v>
      </c>
    </row>
    <row r="1711" spans="83:84" ht="12" customHeight="1">
      <c r="CE1711" s="10" t="s">
        <v>6612</v>
      </c>
      <c r="CF1711" s="10" t="s">
        <v>4852</v>
      </c>
    </row>
    <row r="1712" spans="83:84" ht="12" customHeight="1">
      <c r="CE1712" s="10" t="s">
        <v>6613</v>
      </c>
      <c r="CF1712" s="10" t="s">
        <v>4853</v>
      </c>
    </row>
    <row r="1713" spans="83:84" ht="12" customHeight="1">
      <c r="CE1713" s="10" t="s">
        <v>6614</v>
      </c>
      <c r="CF1713" s="10" t="s">
        <v>4854</v>
      </c>
    </row>
    <row r="1714" spans="83:84" ht="12" customHeight="1">
      <c r="CE1714" s="10" t="s">
        <v>6615</v>
      </c>
      <c r="CF1714" s="10" t="s">
        <v>4855</v>
      </c>
    </row>
    <row r="1715" spans="83:84" ht="12" customHeight="1">
      <c r="CE1715" s="10" t="s">
        <v>6616</v>
      </c>
      <c r="CF1715" s="10" t="s">
        <v>4856</v>
      </c>
    </row>
    <row r="1716" spans="83:84" ht="12" customHeight="1">
      <c r="CE1716" s="10" t="s">
        <v>6617</v>
      </c>
      <c r="CF1716" s="10" t="s">
        <v>4857</v>
      </c>
    </row>
    <row r="1717" spans="83:84" ht="12" customHeight="1">
      <c r="CE1717" s="10" t="s">
        <v>223</v>
      </c>
      <c r="CF1717" s="10" t="s">
        <v>4858</v>
      </c>
    </row>
    <row r="1718" spans="83:84" ht="12" customHeight="1">
      <c r="CE1718" s="10" t="s">
        <v>6618</v>
      </c>
      <c r="CF1718" s="10" t="s">
        <v>4859</v>
      </c>
    </row>
    <row r="1719" spans="83:84" ht="12" customHeight="1">
      <c r="CE1719" s="10" t="s">
        <v>6619</v>
      </c>
      <c r="CF1719" s="10" t="s">
        <v>4860</v>
      </c>
    </row>
    <row r="1720" spans="83:84" ht="12" customHeight="1">
      <c r="CE1720" s="10" t="s">
        <v>6620</v>
      </c>
      <c r="CF1720" s="10" t="s">
        <v>4861</v>
      </c>
    </row>
    <row r="1721" spans="83:84" ht="12" customHeight="1">
      <c r="CE1721" s="10" t="s">
        <v>6621</v>
      </c>
      <c r="CF1721" s="10" t="s">
        <v>4862</v>
      </c>
    </row>
    <row r="1722" spans="83:84" ht="12" customHeight="1">
      <c r="CE1722" s="10" t="s">
        <v>6622</v>
      </c>
      <c r="CF1722" s="10" t="s">
        <v>4863</v>
      </c>
    </row>
    <row r="1723" spans="83:84" ht="12" customHeight="1">
      <c r="CE1723" s="10" t="s">
        <v>6623</v>
      </c>
      <c r="CF1723" s="10" t="s">
        <v>4864</v>
      </c>
    </row>
    <row r="1724" spans="83:84" ht="12" customHeight="1">
      <c r="CE1724" s="10" t="s">
        <v>6624</v>
      </c>
      <c r="CF1724" s="10" t="s">
        <v>4865</v>
      </c>
    </row>
    <row r="1725" spans="83:84" ht="12" customHeight="1">
      <c r="CE1725" s="10" t="s">
        <v>6625</v>
      </c>
      <c r="CF1725" s="10" t="s">
        <v>4866</v>
      </c>
    </row>
    <row r="1726" spans="83:84" ht="12" customHeight="1">
      <c r="CE1726" s="10" t="s">
        <v>6626</v>
      </c>
      <c r="CF1726" s="10" t="s">
        <v>4867</v>
      </c>
    </row>
    <row r="1727" spans="83:84" ht="12" customHeight="1">
      <c r="CE1727" s="10" t="s">
        <v>6627</v>
      </c>
      <c r="CF1727" s="10" t="s">
        <v>4868</v>
      </c>
    </row>
    <row r="1728" spans="83:84" ht="12" customHeight="1">
      <c r="CE1728" s="10" t="s">
        <v>6628</v>
      </c>
      <c r="CF1728" s="10" t="s">
        <v>4869</v>
      </c>
    </row>
    <row r="1729" spans="83:84" ht="12" customHeight="1">
      <c r="CE1729" s="10" t="s">
        <v>6629</v>
      </c>
      <c r="CF1729" s="10" t="s">
        <v>4870</v>
      </c>
    </row>
    <row r="1730" spans="83:84" ht="12" customHeight="1">
      <c r="CE1730" s="10" t="s">
        <v>6630</v>
      </c>
      <c r="CF1730" s="10" t="s">
        <v>4871</v>
      </c>
    </row>
    <row r="1731" spans="83:84" ht="12" customHeight="1">
      <c r="CE1731" s="10" t="s">
        <v>6631</v>
      </c>
      <c r="CF1731" s="10" t="s">
        <v>4872</v>
      </c>
    </row>
    <row r="1732" spans="83:84" ht="12" customHeight="1">
      <c r="CE1732" s="10" t="s">
        <v>6632</v>
      </c>
      <c r="CF1732" s="10" t="s">
        <v>4873</v>
      </c>
    </row>
    <row r="1733" spans="83:84" ht="12" customHeight="1">
      <c r="CE1733" s="10" t="s">
        <v>6633</v>
      </c>
      <c r="CF1733" s="10" t="s">
        <v>4874</v>
      </c>
    </row>
    <row r="1734" spans="83:84" ht="12" customHeight="1">
      <c r="CE1734" s="10" t="s">
        <v>6634</v>
      </c>
      <c r="CF1734" s="10" t="s">
        <v>4875</v>
      </c>
    </row>
    <row r="1735" spans="83:84" ht="12" customHeight="1">
      <c r="CE1735" s="10" t="s">
        <v>6635</v>
      </c>
      <c r="CF1735" s="10" t="s">
        <v>4876</v>
      </c>
    </row>
    <row r="1736" spans="83:84" ht="12" customHeight="1">
      <c r="CE1736" s="10" t="s">
        <v>6636</v>
      </c>
      <c r="CF1736" s="10" t="s">
        <v>4877</v>
      </c>
    </row>
    <row r="1737" spans="83:84" ht="12" customHeight="1">
      <c r="CE1737" s="10" t="s">
        <v>6637</v>
      </c>
      <c r="CF1737" s="10" t="s">
        <v>4878</v>
      </c>
    </row>
    <row r="1738" spans="83:84" ht="12" customHeight="1">
      <c r="CE1738" s="10" t="s">
        <v>6638</v>
      </c>
      <c r="CF1738" s="10" t="s">
        <v>4879</v>
      </c>
    </row>
    <row r="1739" spans="83:84" ht="12" customHeight="1">
      <c r="CE1739" s="10" t="s">
        <v>6639</v>
      </c>
      <c r="CF1739" s="10" t="s">
        <v>4880</v>
      </c>
    </row>
    <row r="1740" spans="83:84" ht="12" customHeight="1">
      <c r="CE1740" s="10" t="s">
        <v>6640</v>
      </c>
      <c r="CF1740" s="10" t="s">
        <v>4881</v>
      </c>
    </row>
    <row r="1741" spans="83:84" ht="12" customHeight="1">
      <c r="CE1741" s="10" t="s">
        <v>6641</v>
      </c>
      <c r="CF1741" s="10" t="s">
        <v>4882</v>
      </c>
    </row>
    <row r="1742" spans="83:84" ht="12" customHeight="1">
      <c r="CE1742" s="10" t="s">
        <v>6642</v>
      </c>
      <c r="CF1742" s="10" t="s">
        <v>4883</v>
      </c>
    </row>
    <row r="1743" spans="83:84" ht="12" customHeight="1">
      <c r="CE1743" s="10" t="s">
        <v>6643</v>
      </c>
      <c r="CF1743" s="10" t="s">
        <v>4884</v>
      </c>
    </row>
    <row r="1744" spans="83:84" ht="12" customHeight="1">
      <c r="CE1744" s="10" t="s">
        <v>6644</v>
      </c>
      <c r="CF1744" s="10" t="s">
        <v>4885</v>
      </c>
    </row>
    <row r="1745" spans="83:84" ht="12" customHeight="1">
      <c r="CE1745" s="10" t="s">
        <v>6645</v>
      </c>
      <c r="CF1745" s="10" t="s">
        <v>4886</v>
      </c>
    </row>
    <row r="1746" spans="83:84" ht="12" customHeight="1">
      <c r="CE1746" s="10" t="s">
        <v>6646</v>
      </c>
      <c r="CF1746" s="10" t="s">
        <v>4887</v>
      </c>
    </row>
    <row r="1747" spans="83:84" ht="12" customHeight="1">
      <c r="CE1747" s="10" t="s">
        <v>6647</v>
      </c>
      <c r="CF1747" s="10" t="s">
        <v>4888</v>
      </c>
    </row>
    <row r="1748" spans="83:84" ht="12" customHeight="1">
      <c r="CE1748" s="10" t="s">
        <v>6648</v>
      </c>
      <c r="CF1748" s="10" t="s">
        <v>4889</v>
      </c>
    </row>
    <row r="1749" spans="83:84" ht="12" customHeight="1">
      <c r="CE1749" s="10" t="s">
        <v>6649</v>
      </c>
      <c r="CF1749" s="10" t="s">
        <v>4890</v>
      </c>
    </row>
    <row r="1750" spans="83:84" ht="12" customHeight="1">
      <c r="CE1750" s="10" t="s">
        <v>6650</v>
      </c>
      <c r="CF1750" s="10" t="s">
        <v>4891</v>
      </c>
    </row>
    <row r="1751" spans="83:84" ht="12" customHeight="1">
      <c r="CE1751" s="10" t="s">
        <v>6651</v>
      </c>
      <c r="CF1751" s="10" t="s">
        <v>4892</v>
      </c>
    </row>
    <row r="1752" spans="83:84" ht="12" customHeight="1">
      <c r="CE1752" s="10" t="s">
        <v>6652</v>
      </c>
      <c r="CF1752" s="10" t="s">
        <v>4893</v>
      </c>
    </row>
    <row r="1753" spans="83:84" ht="12" customHeight="1">
      <c r="CE1753" s="10" t="s">
        <v>6653</v>
      </c>
      <c r="CF1753" s="10" t="s">
        <v>4894</v>
      </c>
    </row>
    <row r="1754" spans="83:84" ht="12" customHeight="1">
      <c r="CE1754" s="10" t="s">
        <v>6654</v>
      </c>
      <c r="CF1754" s="10" t="s">
        <v>4895</v>
      </c>
    </row>
    <row r="1755" spans="83:84" ht="12" customHeight="1">
      <c r="CE1755" s="10" t="s">
        <v>6655</v>
      </c>
      <c r="CF1755" s="10" t="s">
        <v>4896</v>
      </c>
    </row>
    <row r="1756" spans="83:84" ht="12" customHeight="1">
      <c r="CE1756" s="10" t="s">
        <v>6656</v>
      </c>
      <c r="CF1756" s="10" t="s">
        <v>4897</v>
      </c>
    </row>
    <row r="1757" spans="83:84" ht="12" customHeight="1">
      <c r="CE1757" s="10" t="s">
        <v>6657</v>
      </c>
      <c r="CF1757" s="10" t="s">
        <v>4898</v>
      </c>
    </row>
    <row r="1758" spans="83:84" ht="12" customHeight="1">
      <c r="CE1758" s="10" t="s">
        <v>6658</v>
      </c>
      <c r="CF1758" s="10" t="s">
        <v>4899</v>
      </c>
    </row>
    <row r="1759" spans="83:84" ht="12" customHeight="1">
      <c r="CE1759" s="10" t="s">
        <v>6659</v>
      </c>
      <c r="CF1759" s="10" t="s">
        <v>4900</v>
      </c>
    </row>
    <row r="1760" spans="83:84" ht="12" customHeight="1">
      <c r="CE1760" s="10" t="s">
        <v>6660</v>
      </c>
      <c r="CF1760" s="10" t="s">
        <v>4901</v>
      </c>
    </row>
    <row r="1761" spans="83:84" ht="12" customHeight="1">
      <c r="CE1761" s="10" t="s">
        <v>228</v>
      </c>
      <c r="CF1761" s="10" t="s">
        <v>4902</v>
      </c>
    </row>
    <row r="1762" spans="83:84" ht="12" customHeight="1">
      <c r="CE1762" s="10" t="s">
        <v>6661</v>
      </c>
      <c r="CF1762" s="10" t="s">
        <v>4903</v>
      </c>
    </row>
    <row r="1763" spans="83:84" ht="12" customHeight="1">
      <c r="CE1763" s="10" t="s">
        <v>6662</v>
      </c>
      <c r="CF1763" s="10" t="s">
        <v>4904</v>
      </c>
    </row>
    <row r="1764" spans="83:84" ht="12" customHeight="1">
      <c r="CE1764" s="10" t="s">
        <v>6663</v>
      </c>
      <c r="CF1764" s="10" t="s">
        <v>4905</v>
      </c>
    </row>
    <row r="1765" spans="83:84" ht="12" customHeight="1">
      <c r="CE1765" s="10" t="s">
        <v>6664</v>
      </c>
      <c r="CF1765" s="10" t="s">
        <v>4906</v>
      </c>
    </row>
    <row r="1766" spans="83:84" ht="12" customHeight="1">
      <c r="CE1766" s="10" t="s">
        <v>6665</v>
      </c>
      <c r="CF1766" s="10" t="s">
        <v>4907</v>
      </c>
    </row>
    <row r="1767" spans="83:84" ht="12" customHeight="1">
      <c r="CE1767" s="10" t="s">
        <v>6666</v>
      </c>
      <c r="CF1767" s="10" t="s">
        <v>4908</v>
      </c>
    </row>
    <row r="1768" spans="83:84" ht="12" customHeight="1">
      <c r="CE1768" s="10" t="s">
        <v>6667</v>
      </c>
      <c r="CF1768" s="10" t="s">
        <v>4909</v>
      </c>
    </row>
    <row r="1769" spans="83:84" ht="12" customHeight="1">
      <c r="CE1769" s="10" t="s">
        <v>6668</v>
      </c>
      <c r="CF1769" s="10" t="s">
        <v>4910</v>
      </c>
    </row>
    <row r="1770" spans="83:84" ht="12" customHeight="1">
      <c r="CE1770" s="10" t="s">
        <v>6669</v>
      </c>
      <c r="CF1770" s="10" t="s">
        <v>4911</v>
      </c>
    </row>
    <row r="1771" spans="83:84" ht="12" customHeight="1">
      <c r="CE1771" s="10" t="s">
        <v>6670</v>
      </c>
      <c r="CF1771" s="10" t="s">
        <v>4912</v>
      </c>
    </row>
    <row r="1772" spans="83:84" ht="12" customHeight="1">
      <c r="CE1772" s="10" t="s">
        <v>6671</v>
      </c>
      <c r="CF1772" s="10" t="s">
        <v>4913</v>
      </c>
    </row>
    <row r="1773" spans="83:84" ht="12" customHeight="1">
      <c r="CE1773" s="10" t="s">
        <v>6672</v>
      </c>
      <c r="CF1773" s="10" t="s">
        <v>4914</v>
      </c>
    </row>
    <row r="1774" spans="83:84" ht="12" customHeight="1">
      <c r="CE1774" s="10" t="s">
        <v>6673</v>
      </c>
      <c r="CF1774" s="10" t="s">
        <v>4915</v>
      </c>
    </row>
    <row r="1775" spans="83:84" ht="12" customHeight="1">
      <c r="CE1775" s="10" t="s">
        <v>6674</v>
      </c>
      <c r="CF1775" s="10" t="s">
        <v>4916</v>
      </c>
    </row>
    <row r="1776" spans="83:84" ht="12" customHeight="1">
      <c r="CE1776" s="10" t="s">
        <v>6675</v>
      </c>
      <c r="CF1776" s="10" t="s">
        <v>4917</v>
      </c>
    </row>
    <row r="1777" spans="83:84" ht="12" customHeight="1">
      <c r="CE1777" s="10" t="s">
        <v>6676</v>
      </c>
      <c r="CF1777" s="10" t="s">
        <v>4918</v>
      </c>
    </row>
    <row r="1778" spans="83:84" ht="12" customHeight="1">
      <c r="CE1778" s="10" t="s">
        <v>6677</v>
      </c>
      <c r="CF1778" s="10" t="s">
        <v>4919</v>
      </c>
    </row>
    <row r="1779" spans="83:84" ht="12" customHeight="1">
      <c r="CE1779" s="10" t="s">
        <v>6678</v>
      </c>
      <c r="CF1779" s="10" t="s">
        <v>4920</v>
      </c>
    </row>
    <row r="1780" spans="83:84" ht="12" customHeight="1">
      <c r="CE1780" s="10" t="s">
        <v>6679</v>
      </c>
      <c r="CF1780" s="10" t="s">
        <v>4921</v>
      </c>
    </row>
    <row r="1781" spans="83:84" ht="12" customHeight="1">
      <c r="CE1781" s="10" t="s">
        <v>6680</v>
      </c>
      <c r="CF1781" s="10" t="s">
        <v>4922</v>
      </c>
    </row>
    <row r="1782" spans="83:84" ht="12" customHeight="1">
      <c r="CE1782" s="10" t="s">
        <v>6681</v>
      </c>
      <c r="CF1782" s="10" t="s">
        <v>4923</v>
      </c>
    </row>
    <row r="1783" spans="83:84" ht="12" customHeight="1">
      <c r="CE1783" s="10" t="s">
        <v>6682</v>
      </c>
      <c r="CF1783" s="10" t="s">
        <v>4924</v>
      </c>
    </row>
    <row r="1784" spans="83:84" ht="12" customHeight="1">
      <c r="CE1784" s="10" t="s">
        <v>6683</v>
      </c>
      <c r="CF1784" s="10" t="s">
        <v>4925</v>
      </c>
    </row>
    <row r="1785" spans="83:84" ht="12" customHeight="1">
      <c r="CE1785" s="10" t="s">
        <v>6684</v>
      </c>
      <c r="CF1785" s="10" t="s">
        <v>4926</v>
      </c>
    </row>
    <row r="1786" spans="83:84" ht="12" customHeight="1">
      <c r="CE1786" s="10" t="s">
        <v>6685</v>
      </c>
      <c r="CF1786" s="10" t="s">
        <v>4927</v>
      </c>
    </row>
    <row r="1787" spans="83:84" ht="12" customHeight="1">
      <c r="CE1787" s="10" t="s">
        <v>6686</v>
      </c>
      <c r="CF1787" s="10" t="s">
        <v>4928</v>
      </c>
    </row>
    <row r="1788" spans="83:84" ht="12" customHeight="1">
      <c r="CE1788" s="10" t="s">
        <v>6687</v>
      </c>
      <c r="CF1788" s="10" t="s">
        <v>4929</v>
      </c>
    </row>
    <row r="1789" spans="83:84" ht="12" customHeight="1">
      <c r="CE1789" s="10" t="s">
        <v>6688</v>
      </c>
      <c r="CF1789" s="10" t="s">
        <v>4930</v>
      </c>
    </row>
    <row r="1790" spans="83:84" ht="12" customHeight="1">
      <c r="CE1790" s="10" t="s">
        <v>6689</v>
      </c>
      <c r="CF1790" s="10" t="s">
        <v>4931</v>
      </c>
    </row>
    <row r="1791" spans="83:84" ht="12" customHeight="1">
      <c r="CE1791" s="10" t="s">
        <v>6690</v>
      </c>
      <c r="CF1791" s="10" t="s">
        <v>4932</v>
      </c>
    </row>
    <row r="1792" spans="83:84" ht="12" customHeight="1">
      <c r="CE1792" s="10" t="s">
        <v>6691</v>
      </c>
      <c r="CF1792" s="10" t="s">
        <v>4933</v>
      </c>
    </row>
    <row r="1793" spans="83:84" ht="12" customHeight="1">
      <c r="CE1793" s="10" t="s">
        <v>6692</v>
      </c>
      <c r="CF1793" s="10" t="s">
        <v>4934</v>
      </c>
    </row>
    <row r="1794" spans="83:84" ht="12" customHeight="1">
      <c r="CE1794" s="10" t="s">
        <v>6693</v>
      </c>
      <c r="CF1794" s="10" t="s">
        <v>4935</v>
      </c>
    </row>
    <row r="1795" spans="83:84" ht="12" customHeight="1">
      <c r="CE1795" s="10" t="s">
        <v>6694</v>
      </c>
      <c r="CF1795" s="10" t="s">
        <v>4936</v>
      </c>
    </row>
    <row r="1796" spans="83:84" ht="12" customHeight="1">
      <c r="CE1796" s="10" t="s">
        <v>6695</v>
      </c>
      <c r="CF1796" s="10" t="s">
        <v>4937</v>
      </c>
    </row>
    <row r="1797" spans="83:84" ht="12" customHeight="1">
      <c r="CE1797" s="10" t="s">
        <v>6696</v>
      </c>
      <c r="CF1797" s="10" t="s">
        <v>4938</v>
      </c>
    </row>
    <row r="1798" spans="83:84" ht="12" customHeight="1">
      <c r="CE1798" s="10" t="s">
        <v>6697</v>
      </c>
      <c r="CF1798" s="10" t="s">
        <v>4939</v>
      </c>
    </row>
    <row r="1799" spans="83:84" ht="12" customHeight="1">
      <c r="CE1799" s="10" t="s">
        <v>6698</v>
      </c>
      <c r="CF1799" s="10" t="s">
        <v>4940</v>
      </c>
    </row>
    <row r="1800" spans="83:84" ht="12" customHeight="1">
      <c r="CE1800" s="10" t="s">
        <v>6699</v>
      </c>
      <c r="CF1800" s="10" t="s">
        <v>4941</v>
      </c>
    </row>
    <row r="1801" spans="83:84" ht="12" customHeight="1">
      <c r="CE1801" s="10" t="s">
        <v>6700</v>
      </c>
      <c r="CF1801" s="10" t="s">
        <v>4942</v>
      </c>
    </row>
    <row r="1802" spans="83:84" ht="12" customHeight="1">
      <c r="CE1802" s="10" t="s">
        <v>6701</v>
      </c>
      <c r="CF1802" s="10" t="s">
        <v>4943</v>
      </c>
    </row>
  </sheetData>
  <phoneticPr fontId="19"/>
  <dataValidations count="1">
    <dataValidation type="list" allowBlank="1" showInputMessage="1" showErrorMessage="1" sqref="L39:N39 F36:H36" xr:uid="{F6792EB3-37A6-48F6-AEB0-343AE69FED50}">
      <formula1>"実地,オンライン"</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948EB-3236-4237-BFF4-6904AB90BE16}">
  <dimension ref="A1:K1795"/>
  <sheetViews>
    <sheetView zoomScale="85" zoomScaleNormal="85" workbookViewId="0">
      <pane xSplit="6" ySplit="1" topLeftCell="G2" activePane="bottomRight" state="frozen"/>
      <selection activeCell="C76" sqref="C76:D76"/>
      <selection pane="topRight" activeCell="C76" sqref="C76:D76"/>
      <selection pane="bottomLeft" activeCell="C76" sqref="C76:D76"/>
      <selection pane="bottomRight" activeCell="C76" sqref="C76:D76"/>
    </sheetView>
  </sheetViews>
  <sheetFormatPr defaultColWidth="8.08203125" defaultRowHeight="18" outlineLevelCol="1"/>
  <cols>
    <col min="1" max="1" width="59.08203125" style="18" customWidth="1" outlineLevel="1"/>
    <col min="2" max="2" width="5.5" style="18" customWidth="1" outlineLevel="1"/>
    <col min="3" max="3" width="19.58203125" style="22" customWidth="1" outlineLevel="1"/>
    <col min="4" max="4" width="5.5" style="18" customWidth="1" outlineLevel="1"/>
    <col min="5" max="5" width="3.58203125" style="18" customWidth="1" outlineLevel="1"/>
    <col min="6" max="7" width="9.08203125" style="10" customWidth="1" outlineLevel="1"/>
    <col min="8" max="8" width="14.58203125" style="10" customWidth="1" outlineLevel="1"/>
    <col min="9" max="9" width="7.58203125" style="28" customWidth="1" outlineLevel="1"/>
    <col min="10" max="16384" width="8.08203125" style="10"/>
  </cols>
  <sheetData>
    <row r="1" spans="1:11">
      <c r="A1" s="7" t="s">
        <v>0</v>
      </c>
      <c r="B1" s="7"/>
      <c r="C1" s="7" t="s">
        <v>1</v>
      </c>
      <c r="D1" s="7" t="s">
        <v>2</v>
      </c>
      <c r="E1" s="7"/>
      <c r="F1" s="7" t="s">
        <v>3</v>
      </c>
      <c r="G1" s="8" t="s">
        <v>4</v>
      </c>
      <c r="H1" s="8" t="s">
        <v>5</v>
      </c>
      <c r="I1" s="9" t="s">
        <v>6</v>
      </c>
      <c r="K1" s="10" t="s">
        <v>6</v>
      </c>
    </row>
    <row r="2" spans="1:11">
      <c r="A2" s="105" t="s">
        <v>7</v>
      </c>
      <c r="B2" s="12" t="s">
        <v>8</v>
      </c>
      <c r="C2" s="11" t="s">
        <v>9</v>
      </c>
      <c r="D2" s="12" t="s">
        <v>10</v>
      </c>
      <c r="E2" s="12" t="s">
        <v>10</v>
      </c>
      <c r="F2" s="13" t="s">
        <v>11</v>
      </c>
      <c r="G2" s="14" t="s">
        <v>11</v>
      </c>
      <c r="H2" s="13"/>
      <c r="I2" s="15" t="s">
        <v>12</v>
      </c>
      <c r="J2" s="10" t="s">
        <v>11</v>
      </c>
      <c r="K2" s="10" t="s">
        <v>12</v>
      </c>
    </row>
    <row r="3" spans="1:11">
      <c r="A3" s="105" t="s">
        <v>4</v>
      </c>
      <c r="B3" s="17" t="s">
        <v>3</v>
      </c>
      <c r="C3" s="16" t="s">
        <v>13</v>
      </c>
      <c r="D3" s="17" t="s">
        <v>14</v>
      </c>
      <c r="G3" s="19" t="s">
        <v>11</v>
      </c>
      <c r="H3" s="20" t="s">
        <v>15</v>
      </c>
      <c r="I3" s="21" t="s">
        <v>16</v>
      </c>
      <c r="J3" s="10" t="s">
        <v>4956</v>
      </c>
      <c r="K3" s="10" t="s">
        <v>16</v>
      </c>
    </row>
    <row r="4" spans="1:11">
      <c r="A4" s="105" t="s">
        <v>17</v>
      </c>
      <c r="B4" s="17" t="s">
        <v>18</v>
      </c>
      <c r="C4" s="16" t="s">
        <v>19</v>
      </c>
      <c r="D4" s="17" t="s">
        <v>20</v>
      </c>
      <c r="E4" s="17" t="s">
        <v>14</v>
      </c>
      <c r="F4" s="19" t="s">
        <v>21</v>
      </c>
      <c r="G4" s="19" t="s">
        <v>11</v>
      </c>
      <c r="H4" s="20" t="s">
        <v>22</v>
      </c>
      <c r="I4" s="21" t="s">
        <v>23</v>
      </c>
      <c r="J4" s="10" t="s">
        <v>4957</v>
      </c>
      <c r="K4" s="10" t="s">
        <v>23</v>
      </c>
    </row>
    <row r="5" spans="1:11">
      <c r="A5" s="105" t="s">
        <v>24</v>
      </c>
      <c r="B5" s="17" t="s">
        <v>25</v>
      </c>
      <c r="C5" s="16" t="s">
        <v>26</v>
      </c>
      <c r="D5" s="17" t="s">
        <v>27</v>
      </c>
      <c r="E5" s="17" t="s">
        <v>14</v>
      </c>
      <c r="F5" s="19" t="s">
        <v>28</v>
      </c>
      <c r="G5" s="19" t="s">
        <v>11</v>
      </c>
      <c r="H5" s="20" t="s">
        <v>29</v>
      </c>
      <c r="I5" s="21" t="s">
        <v>30</v>
      </c>
      <c r="J5" s="10" t="s">
        <v>4958</v>
      </c>
      <c r="K5" s="10" t="s">
        <v>30</v>
      </c>
    </row>
    <row r="6" spans="1:11">
      <c r="A6" s="105" t="s">
        <v>31</v>
      </c>
      <c r="B6" s="17" t="s">
        <v>32</v>
      </c>
      <c r="C6" s="16" t="s">
        <v>33</v>
      </c>
      <c r="D6" s="17" t="s">
        <v>34</v>
      </c>
      <c r="E6" s="17" t="s">
        <v>14</v>
      </c>
      <c r="F6" s="19" t="s">
        <v>35</v>
      </c>
      <c r="G6" s="19" t="s">
        <v>11</v>
      </c>
      <c r="H6" s="20" t="s">
        <v>36</v>
      </c>
      <c r="I6" s="21" t="s">
        <v>37</v>
      </c>
      <c r="J6" s="10" t="s">
        <v>4959</v>
      </c>
      <c r="K6" s="10" t="s">
        <v>37</v>
      </c>
    </row>
    <row r="7" spans="1:11">
      <c r="A7" s="105" t="s">
        <v>38</v>
      </c>
      <c r="B7" s="17" t="s">
        <v>39</v>
      </c>
      <c r="C7" s="16" t="s">
        <v>40</v>
      </c>
      <c r="D7" s="17" t="s">
        <v>41</v>
      </c>
      <c r="E7" s="17" t="s">
        <v>14</v>
      </c>
      <c r="F7" s="19" t="s">
        <v>42</v>
      </c>
      <c r="G7" s="19" t="s">
        <v>11</v>
      </c>
      <c r="H7" s="20" t="s">
        <v>43</v>
      </c>
      <c r="I7" s="21" t="s">
        <v>44</v>
      </c>
      <c r="J7" s="10" t="s">
        <v>4960</v>
      </c>
      <c r="K7" s="10" t="s">
        <v>44</v>
      </c>
    </row>
    <row r="8" spans="1:11">
      <c r="A8" s="105" t="s">
        <v>45</v>
      </c>
      <c r="B8" s="17" t="s">
        <v>46</v>
      </c>
      <c r="C8" s="16" t="s">
        <v>47</v>
      </c>
      <c r="D8" s="17" t="s">
        <v>48</v>
      </c>
      <c r="E8" s="17" t="s">
        <v>14</v>
      </c>
      <c r="F8" s="19" t="s">
        <v>49</v>
      </c>
      <c r="G8" s="19" t="s">
        <v>11</v>
      </c>
      <c r="H8" s="20" t="s">
        <v>50</v>
      </c>
      <c r="I8" s="21" t="s">
        <v>51</v>
      </c>
      <c r="J8" s="10" t="s">
        <v>4961</v>
      </c>
      <c r="K8" s="10" t="s">
        <v>51</v>
      </c>
    </row>
    <row r="9" spans="1:11">
      <c r="A9" s="17"/>
      <c r="C9" s="16" t="s">
        <v>52</v>
      </c>
      <c r="D9" s="17" t="s">
        <v>53</v>
      </c>
      <c r="E9" s="17" t="s">
        <v>14</v>
      </c>
      <c r="F9" s="19" t="s">
        <v>54</v>
      </c>
      <c r="G9" s="19" t="s">
        <v>11</v>
      </c>
      <c r="H9" s="20" t="s">
        <v>55</v>
      </c>
      <c r="I9" s="21" t="s">
        <v>56</v>
      </c>
      <c r="J9" s="10" t="s">
        <v>4962</v>
      </c>
      <c r="K9" s="10" t="s">
        <v>56</v>
      </c>
    </row>
    <row r="10" spans="1:11">
      <c r="A10" s="17" t="s">
        <v>57</v>
      </c>
      <c r="C10" s="16" t="s">
        <v>58</v>
      </c>
      <c r="D10" s="17" t="s">
        <v>59</v>
      </c>
      <c r="G10" s="19" t="s">
        <v>11</v>
      </c>
      <c r="H10" s="20" t="s">
        <v>60</v>
      </c>
      <c r="I10" s="21" t="s">
        <v>61</v>
      </c>
      <c r="J10" s="10" t="s">
        <v>4963</v>
      </c>
      <c r="K10" s="10" t="s">
        <v>61</v>
      </c>
    </row>
    <row r="11" spans="1:11">
      <c r="A11" s="105" t="s">
        <v>62</v>
      </c>
      <c r="B11" s="17" t="s">
        <v>63</v>
      </c>
      <c r="C11" s="16" t="s">
        <v>64</v>
      </c>
      <c r="D11" s="17" t="s">
        <v>65</v>
      </c>
      <c r="E11" s="17" t="s">
        <v>20</v>
      </c>
      <c r="F11" s="19" t="s">
        <v>66</v>
      </c>
      <c r="G11" s="19" t="s">
        <v>11</v>
      </c>
      <c r="H11" s="20" t="s">
        <v>67</v>
      </c>
      <c r="I11" s="21" t="s">
        <v>68</v>
      </c>
      <c r="J11" s="10" t="s">
        <v>4964</v>
      </c>
      <c r="K11" s="10" t="s">
        <v>68</v>
      </c>
    </row>
    <row r="12" spans="1:11">
      <c r="A12" s="105" t="s">
        <v>69</v>
      </c>
      <c r="B12" s="17" t="s">
        <v>70</v>
      </c>
      <c r="C12" s="16" t="s">
        <v>71</v>
      </c>
      <c r="D12" s="17" t="s">
        <v>72</v>
      </c>
      <c r="E12" s="17" t="s">
        <v>20</v>
      </c>
      <c r="F12" s="19" t="s">
        <v>73</v>
      </c>
      <c r="G12" s="19" t="s">
        <v>11</v>
      </c>
      <c r="H12" s="20" t="s">
        <v>74</v>
      </c>
      <c r="I12" s="21" t="s">
        <v>75</v>
      </c>
      <c r="J12" s="10" t="s">
        <v>4965</v>
      </c>
      <c r="K12" s="10" t="s">
        <v>75</v>
      </c>
    </row>
    <row r="13" spans="1:11">
      <c r="A13" s="105" t="s">
        <v>76</v>
      </c>
      <c r="B13" s="17" t="s">
        <v>77</v>
      </c>
      <c r="E13" s="17" t="s">
        <v>20</v>
      </c>
      <c r="F13" s="19" t="s">
        <v>78</v>
      </c>
      <c r="G13" s="19" t="s">
        <v>11</v>
      </c>
      <c r="H13" s="20" t="s">
        <v>79</v>
      </c>
      <c r="I13" s="21" t="s">
        <v>80</v>
      </c>
      <c r="J13" s="10" t="s">
        <v>4966</v>
      </c>
      <c r="K13" s="10" t="s">
        <v>80</v>
      </c>
    </row>
    <row r="14" spans="1:11">
      <c r="E14" s="17" t="s">
        <v>20</v>
      </c>
      <c r="F14" s="19" t="s">
        <v>81</v>
      </c>
      <c r="G14" s="19" t="s">
        <v>11</v>
      </c>
      <c r="H14" s="20" t="s">
        <v>82</v>
      </c>
      <c r="I14" s="21" t="s">
        <v>83</v>
      </c>
      <c r="J14" s="10" t="s">
        <v>4967</v>
      </c>
      <c r="K14" s="10" t="s">
        <v>83</v>
      </c>
    </row>
    <row r="15" spans="1:11">
      <c r="A15" s="106" t="s">
        <v>84</v>
      </c>
      <c r="C15" s="16" t="s">
        <v>85</v>
      </c>
      <c r="E15" s="17" t="s">
        <v>20</v>
      </c>
      <c r="F15" s="19" t="s">
        <v>86</v>
      </c>
      <c r="G15" s="19" t="s">
        <v>11</v>
      </c>
      <c r="H15" s="20" t="s">
        <v>87</v>
      </c>
      <c r="I15" s="21" t="s">
        <v>88</v>
      </c>
      <c r="J15" s="10" t="s">
        <v>4968</v>
      </c>
      <c r="K15" s="10" t="s">
        <v>88</v>
      </c>
    </row>
    <row r="16" spans="1:11">
      <c r="A16" s="106" t="s">
        <v>89</v>
      </c>
      <c r="E16" s="17" t="s">
        <v>20</v>
      </c>
      <c r="F16" s="19" t="s">
        <v>90</v>
      </c>
      <c r="G16" s="19" t="s">
        <v>11</v>
      </c>
      <c r="H16" s="20" t="s">
        <v>91</v>
      </c>
      <c r="I16" s="21" t="s">
        <v>92</v>
      </c>
      <c r="J16" s="10" t="s">
        <v>4969</v>
      </c>
      <c r="K16" s="10" t="s">
        <v>92</v>
      </c>
    </row>
    <row r="17" spans="1:11">
      <c r="E17" s="17" t="s">
        <v>20</v>
      </c>
      <c r="F17" s="19" t="s">
        <v>93</v>
      </c>
      <c r="G17" s="19" t="s">
        <v>11</v>
      </c>
      <c r="H17" s="20" t="s">
        <v>94</v>
      </c>
      <c r="I17" s="21" t="s">
        <v>95</v>
      </c>
      <c r="J17" s="10" t="s">
        <v>4970</v>
      </c>
      <c r="K17" s="10" t="s">
        <v>95</v>
      </c>
    </row>
    <row r="18" spans="1:11">
      <c r="A18" s="105" t="s">
        <v>96</v>
      </c>
      <c r="B18" s="106" t="s">
        <v>97</v>
      </c>
      <c r="E18" s="17" t="s">
        <v>20</v>
      </c>
      <c r="F18" s="19" t="s">
        <v>98</v>
      </c>
      <c r="G18" s="19" t="s">
        <v>11</v>
      </c>
      <c r="H18" s="20" t="s">
        <v>99</v>
      </c>
      <c r="I18" s="21" t="s">
        <v>100</v>
      </c>
      <c r="J18" s="10" t="s">
        <v>4971</v>
      </c>
      <c r="K18" s="10" t="s">
        <v>100</v>
      </c>
    </row>
    <row r="19" spans="1:11">
      <c r="A19" s="105" t="s">
        <v>101</v>
      </c>
      <c r="B19" s="106" t="s">
        <v>102</v>
      </c>
      <c r="G19" s="19" t="s">
        <v>11</v>
      </c>
      <c r="H19" s="20" t="s">
        <v>103</v>
      </c>
      <c r="I19" s="21" t="s">
        <v>104</v>
      </c>
      <c r="J19" s="10" t="s">
        <v>4972</v>
      </c>
      <c r="K19" s="10" t="s">
        <v>104</v>
      </c>
    </row>
    <row r="20" spans="1:11">
      <c r="A20" s="19"/>
      <c r="E20" s="17" t="s">
        <v>27</v>
      </c>
      <c r="F20" s="19" t="s">
        <v>105</v>
      </c>
      <c r="G20" s="19" t="s">
        <v>11</v>
      </c>
      <c r="H20" s="20" t="s">
        <v>106</v>
      </c>
      <c r="I20" s="21" t="s">
        <v>107</v>
      </c>
      <c r="J20" s="10" t="s">
        <v>4973</v>
      </c>
      <c r="K20" s="10" t="s">
        <v>107</v>
      </c>
    </row>
    <row r="21" spans="1:11">
      <c r="A21" s="104" t="s">
        <v>153</v>
      </c>
      <c r="B21" s="24" t="s">
        <v>116</v>
      </c>
      <c r="E21" s="17" t="s">
        <v>27</v>
      </c>
      <c r="F21" s="19" t="s">
        <v>108</v>
      </c>
      <c r="G21" s="19" t="s">
        <v>11</v>
      </c>
      <c r="H21" s="20" t="s">
        <v>109</v>
      </c>
      <c r="I21" s="21" t="s">
        <v>110</v>
      </c>
      <c r="J21" s="10" t="s">
        <v>4974</v>
      </c>
      <c r="K21" s="10" t="s">
        <v>110</v>
      </c>
    </row>
    <row r="22" spans="1:11">
      <c r="A22" s="104" t="s">
        <v>157</v>
      </c>
      <c r="B22" s="24" t="s">
        <v>120</v>
      </c>
      <c r="G22" s="19" t="s">
        <v>11</v>
      </c>
      <c r="H22" s="20" t="s">
        <v>111</v>
      </c>
      <c r="I22" s="21" t="s">
        <v>112</v>
      </c>
      <c r="J22" s="10" t="s">
        <v>4975</v>
      </c>
      <c r="K22" s="10" t="s">
        <v>112</v>
      </c>
    </row>
    <row r="23" spans="1:11">
      <c r="A23" s="104" t="s">
        <v>161</v>
      </c>
      <c r="B23" s="24" t="s">
        <v>124</v>
      </c>
      <c r="E23" s="17" t="s">
        <v>34</v>
      </c>
      <c r="F23" s="19" t="s">
        <v>113</v>
      </c>
      <c r="G23" s="19" t="s">
        <v>11</v>
      </c>
      <c r="H23" s="20" t="s">
        <v>114</v>
      </c>
      <c r="I23" s="21" t="s">
        <v>115</v>
      </c>
      <c r="J23" s="10" t="s">
        <v>4976</v>
      </c>
      <c r="K23" s="10" t="s">
        <v>115</v>
      </c>
    </row>
    <row r="24" spans="1:11">
      <c r="A24" s="104" t="s">
        <v>165</v>
      </c>
      <c r="B24" s="24" t="s">
        <v>127</v>
      </c>
      <c r="E24" s="17" t="s">
        <v>34</v>
      </c>
      <c r="F24" s="19" t="s">
        <v>117</v>
      </c>
      <c r="G24" s="19" t="s">
        <v>11</v>
      </c>
      <c r="H24" s="20" t="s">
        <v>118</v>
      </c>
      <c r="I24" s="21" t="s">
        <v>119</v>
      </c>
      <c r="J24" s="10" t="s">
        <v>4977</v>
      </c>
      <c r="K24" s="10" t="s">
        <v>119</v>
      </c>
    </row>
    <row r="25" spans="1:11">
      <c r="A25" s="104" t="s">
        <v>169</v>
      </c>
      <c r="B25" s="24" t="s">
        <v>131</v>
      </c>
      <c r="E25" s="17" t="s">
        <v>34</v>
      </c>
      <c r="F25" s="19" t="s">
        <v>121</v>
      </c>
      <c r="G25" s="19" t="s">
        <v>11</v>
      </c>
      <c r="H25" s="20" t="s">
        <v>122</v>
      </c>
      <c r="I25" s="21" t="s">
        <v>123</v>
      </c>
      <c r="J25" s="10" t="s">
        <v>4978</v>
      </c>
      <c r="K25" s="10" t="s">
        <v>123</v>
      </c>
    </row>
    <row r="26" spans="1:11">
      <c r="A26" s="104" t="s">
        <v>172</v>
      </c>
      <c r="B26" s="24" t="s">
        <v>135</v>
      </c>
      <c r="G26" s="19" t="s">
        <v>11</v>
      </c>
      <c r="H26" s="20" t="s">
        <v>125</v>
      </c>
      <c r="I26" s="21" t="s">
        <v>126</v>
      </c>
      <c r="J26" s="10" t="s">
        <v>4979</v>
      </c>
      <c r="K26" s="10" t="s">
        <v>126</v>
      </c>
    </row>
    <row r="27" spans="1:11">
      <c r="A27" s="104" t="s">
        <v>176</v>
      </c>
      <c r="B27" s="24" t="s">
        <v>139</v>
      </c>
      <c r="E27" s="17" t="s">
        <v>41</v>
      </c>
      <c r="F27" s="19" t="s">
        <v>128</v>
      </c>
      <c r="G27" s="19" t="s">
        <v>11</v>
      </c>
      <c r="H27" s="20" t="s">
        <v>129</v>
      </c>
      <c r="I27" s="21" t="s">
        <v>130</v>
      </c>
      <c r="J27" s="10" t="s">
        <v>4980</v>
      </c>
      <c r="K27" s="10" t="s">
        <v>130</v>
      </c>
    </row>
    <row r="28" spans="1:11">
      <c r="A28" s="104" t="s">
        <v>3454</v>
      </c>
      <c r="B28" s="24" t="s">
        <v>143</v>
      </c>
      <c r="E28" s="17" t="s">
        <v>41</v>
      </c>
      <c r="F28" s="19" t="s">
        <v>132</v>
      </c>
      <c r="G28" s="19" t="s">
        <v>11</v>
      </c>
      <c r="H28" s="20" t="s">
        <v>133</v>
      </c>
      <c r="I28" s="21" t="s">
        <v>134</v>
      </c>
      <c r="J28" s="10" t="s">
        <v>4981</v>
      </c>
      <c r="K28" s="10" t="s">
        <v>134</v>
      </c>
    </row>
    <row r="29" spans="1:11">
      <c r="A29" s="23"/>
      <c r="B29" s="17"/>
      <c r="E29" s="17" t="s">
        <v>41</v>
      </c>
      <c r="F29" s="19" t="s">
        <v>136</v>
      </c>
      <c r="G29" s="19" t="s">
        <v>11</v>
      </c>
      <c r="H29" s="20" t="s">
        <v>137</v>
      </c>
      <c r="I29" s="21" t="s">
        <v>138</v>
      </c>
      <c r="J29" s="10" t="s">
        <v>4982</v>
      </c>
      <c r="K29" s="10" t="s">
        <v>138</v>
      </c>
    </row>
    <row r="30" spans="1:11">
      <c r="A30" s="101" t="s">
        <v>265</v>
      </c>
      <c r="B30" s="17" t="s">
        <v>116</v>
      </c>
      <c r="E30" s="17" t="s">
        <v>41</v>
      </c>
      <c r="F30" s="19" t="s">
        <v>140</v>
      </c>
      <c r="G30" s="19" t="s">
        <v>11</v>
      </c>
      <c r="H30" s="20" t="s">
        <v>141</v>
      </c>
      <c r="I30" s="21" t="s">
        <v>142</v>
      </c>
      <c r="J30" s="10" t="s">
        <v>4983</v>
      </c>
      <c r="K30" s="10" t="s">
        <v>142</v>
      </c>
    </row>
    <row r="31" spans="1:11">
      <c r="A31" s="101" t="s">
        <v>268</v>
      </c>
      <c r="B31" s="17" t="s">
        <v>120</v>
      </c>
      <c r="G31" s="19" t="s">
        <v>11</v>
      </c>
      <c r="H31" s="20" t="s">
        <v>144</v>
      </c>
      <c r="I31" s="21" t="s">
        <v>145</v>
      </c>
      <c r="J31" s="10" t="s">
        <v>4984</v>
      </c>
      <c r="K31" s="10" t="s">
        <v>145</v>
      </c>
    </row>
    <row r="32" spans="1:11">
      <c r="A32" s="101" t="s">
        <v>271</v>
      </c>
      <c r="B32" s="17" t="s">
        <v>124</v>
      </c>
      <c r="E32" s="17" t="s">
        <v>146</v>
      </c>
      <c r="F32" s="19" t="s">
        <v>147</v>
      </c>
      <c r="G32" s="19" t="s">
        <v>11</v>
      </c>
      <c r="H32" s="20" t="s">
        <v>148</v>
      </c>
      <c r="I32" s="21" t="s">
        <v>149</v>
      </c>
      <c r="J32" s="10" t="s">
        <v>4985</v>
      </c>
      <c r="K32" s="10" t="s">
        <v>149</v>
      </c>
    </row>
    <row r="33" spans="1:11">
      <c r="A33" s="101" t="s">
        <v>274</v>
      </c>
      <c r="B33" s="17" t="s">
        <v>127</v>
      </c>
      <c r="E33" s="17" t="s">
        <v>146</v>
      </c>
      <c r="F33" s="19" t="s">
        <v>150</v>
      </c>
      <c r="G33" s="19" t="s">
        <v>11</v>
      </c>
      <c r="H33" s="20" t="s">
        <v>151</v>
      </c>
      <c r="I33" s="21" t="s">
        <v>152</v>
      </c>
      <c r="J33" s="10" t="s">
        <v>4986</v>
      </c>
      <c r="K33" s="10" t="s">
        <v>152</v>
      </c>
    </row>
    <row r="34" spans="1:11">
      <c r="A34" s="101" t="s">
        <v>277</v>
      </c>
      <c r="B34" s="17" t="s">
        <v>131</v>
      </c>
      <c r="E34" s="17" t="s">
        <v>146</v>
      </c>
      <c r="F34" s="19" t="s">
        <v>154</v>
      </c>
      <c r="G34" s="19" t="s">
        <v>11</v>
      </c>
      <c r="H34" s="20" t="s">
        <v>155</v>
      </c>
      <c r="I34" s="21" t="s">
        <v>156</v>
      </c>
      <c r="J34" s="10" t="s">
        <v>4987</v>
      </c>
      <c r="K34" s="10" t="s">
        <v>156</v>
      </c>
    </row>
    <row r="35" spans="1:11">
      <c r="A35" s="101" t="s">
        <v>2418</v>
      </c>
      <c r="B35" s="17" t="s">
        <v>135</v>
      </c>
      <c r="E35" s="17" t="s">
        <v>146</v>
      </c>
      <c r="F35" s="19" t="s">
        <v>158</v>
      </c>
      <c r="G35" s="19" t="s">
        <v>11</v>
      </c>
      <c r="H35" s="20" t="s">
        <v>159</v>
      </c>
      <c r="I35" s="21" t="s">
        <v>160</v>
      </c>
      <c r="J35" s="10" t="s">
        <v>4988</v>
      </c>
      <c r="K35" s="10" t="s">
        <v>160</v>
      </c>
    </row>
    <row r="36" spans="1:11">
      <c r="A36" s="101" t="s">
        <v>282</v>
      </c>
      <c r="B36" s="17" t="s">
        <v>139</v>
      </c>
      <c r="E36" s="17" t="s">
        <v>146</v>
      </c>
      <c r="F36" s="19" t="s">
        <v>162</v>
      </c>
      <c r="G36" s="19" t="s">
        <v>11</v>
      </c>
      <c r="H36" s="20" t="s">
        <v>163</v>
      </c>
      <c r="I36" s="21" t="s">
        <v>164</v>
      </c>
      <c r="J36" s="10" t="s">
        <v>4989</v>
      </c>
      <c r="K36" s="10" t="s">
        <v>164</v>
      </c>
    </row>
    <row r="37" spans="1:11">
      <c r="E37" s="17" t="s">
        <v>146</v>
      </c>
      <c r="F37" s="19" t="s">
        <v>166</v>
      </c>
      <c r="G37" s="19" t="s">
        <v>11</v>
      </c>
      <c r="H37" s="20" t="s">
        <v>167</v>
      </c>
      <c r="I37" s="21" t="s">
        <v>168</v>
      </c>
      <c r="J37" s="10" t="s">
        <v>4990</v>
      </c>
      <c r="K37" s="10" t="s">
        <v>168</v>
      </c>
    </row>
    <row r="38" spans="1:11">
      <c r="A38" s="103" t="s">
        <v>2383</v>
      </c>
      <c r="G38" s="19" t="s">
        <v>11</v>
      </c>
      <c r="H38" s="20" t="s">
        <v>170</v>
      </c>
      <c r="I38" s="21" t="s">
        <v>171</v>
      </c>
      <c r="J38" s="10" t="s">
        <v>4991</v>
      </c>
      <c r="K38" s="10" t="s">
        <v>171</v>
      </c>
    </row>
    <row r="39" spans="1:11">
      <c r="A39" s="103" t="s">
        <v>2385</v>
      </c>
      <c r="E39" s="17" t="s">
        <v>53</v>
      </c>
      <c r="F39" s="19" t="s">
        <v>173</v>
      </c>
      <c r="G39" s="19" t="s">
        <v>11</v>
      </c>
      <c r="H39" s="20" t="s">
        <v>174</v>
      </c>
      <c r="I39" s="21" t="s">
        <v>175</v>
      </c>
      <c r="J39" s="10" t="s">
        <v>4992</v>
      </c>
      <c r="K39" s="10" t="s">
        <v>175</v>
      </c>
    </row>
    <row r="40" spans="1:11">
      <c r="A40" s="103" t="s">
        <v>2387</v>
      </c>
      <c r="E40" s="17" t="s">
        <v>53</v>
      </c>
      <c r="F40" s="19" t="s">
        <v>177</v>
      </c>
      <c r="G40" s="19" t="s">
        <v>11</v>
      </c>
      <c r="H40" s="20" t="s">
        <v>178</v>
      </c>
      <c r="I40" s="21" t="s">
        <v>179</v>
      </c>
      <c r="J40" s="10" t="s">
        <v>4993</v>
      </c>
      <c r="K40" s="10" t="s">
        <v>179</v>
      </c>
    </row>
    <row r="41" spans="1:11">
      <c r="A41" s="103" t="s">
        <v>2389</v>
      </c>
      <c r="E41" s="17" t="s">
        <v>53</v>
      </c>
      <c r="F41" s="19" t="s">
        <v>180</v>
      </c>
      <c r="G41" s="19" t="s">
        <v>11</v>
      </c>
      <c r="H41" s="20" t="s">
        <v>181</v>
      </c>
      <c r="I41" s="21" t="s">
        <v>182</v>
      </c>
      <c r="J41" s="10" t="s">
        <v>4994</v>
      </c>
      <c r="K41" s="10" t="s">
        <v>182</v>
      </c>
    </row>
    <row r="42" spans="1:11">
      <c r="A42" s="103" t="s">
        <v>2391</v>
      </c>
      <c r="E42" s="17" t="s">
        <v>53</v>
      </c>
      <c r="F42" s="19" t="s">
        <v>183</v>
      </c>
      <c r="G42" s="19" t="s">
        <v>11</v>
      </c>
      <c r="H42" s="20" t="s">
        <v>184</v>
      </c>
      <c r="I42" s="21" t="s">
        <v>185</v>
      </c>
      <c r="J42" s="10" t="s">
        <v>4995</v>
      </c>
      <c r="K42" s="10" t="s">
        <v>185</v>
      </c>
    </row>
    <row r="43" spans="1:11">
      <c r="E43" s="17" t="s">
        <v>53</v>
      </c>
      <c r="F43" s="19" t="s">
        <v>186</v>
      </c>
      <c r="G43" s="19" t="s">
        <v>11</v>
      </c>
      <c r="H43" s="20" t="s">
        <v>187</v>
      </c>
      <c r="I43" s="21" t="s">
        <v>188</v>
      </c>
      <c r="J43" s="10" t="s">
        <v>4996</v>
      </c>
      <c r="K43" s="10" t="s">
        <v>188</v>
      </c>
    </row>
    <row r="44" spans="1:11">
      <c r="A44" s="102" t="s">
        <v>2450</v>
      </c>
      <c r="B44" s="22" t="s">
        <v>3455</v>
      </c>
      <c r="G44" s="19" t="s">
        <v>11</v>
      </c>
      <c r="H44" s="20" t="s">
        <v>189</v>
      </c>
      <c r="I44" s="21" t="s">
        <v>190</v>
      </c>
      <c r="J44" s="10" t="s">
        <v>4997</v>
      </c>
      <c r="K44" s="10" t="s">
        <v>190</v>
      </c>
    </row>
    <row r="45" spans="1:11">
      <c r="A45" s="102" t="s">
        <v>2407</v>
      </c>
      <c r="B45" s="22" t="s">
        <v>2408</v>
      </c>
      <c r="E45" s="17" t="s">
        <v>59</v>
      </c>
      <c r="F45" s="19" t="s">
        <v>191</v>
      </c>
      <c r="G45" s="19" t="s">
        <v>11</v>
      </c>
      <c r="H45" s="20" t="s">
        <v>192</v>
      </c>
      <c r="I45" s="21" t="s">
        <v>193</v>
      </c>
      <c r="J45" s="10" t="s">
        <v>4998</v>
      </c>
      <c r="K45" s="10" t="s">
        <v>193</v>
      </c>
    </row>
    <row r="46" spans="1:11">
      <c r="A46" s="102" t="s">
        <v>2409</v>
      </c>
      <c r="B46" s="22" t="s">
        <v>2410</v>
      </c>
      <c r="E46" s="17" t="s">
        <v>59</v>
      </c>
      <c r="F46" s="19" t="s">
        <v>194</v>
      </c>
      <c r="G46" s="19" t="s">
        <v>11</v>
      </c>
      <c r="H46" s="20" t="s">
        <v>195</v>
      </c>
      <c r="I46" s="21" t="s">
        <v>196</v>
      </c>
      <c r="J46" s="10" t="s">
        <v>4999</v>
      </c>
      <c r="K46" s="10" t="s">
        <v>196</v>
      </c>
    </row>
    <row r="47" spans="1:11">
      <c r="A47" s="102" t="s">
        <v>2412</v>
      </c>
      <c r="B47" s="22" t="s">
        <v>2413</v>
      </c>
      <c r="E47" s="17" t="s">
        <v>59</v>
      </c>
      <c r="F47" s="19" t="s">
        <v>197</v>
      </c>
      <c r="G47" s="19" t="s">
        <v>11</v>
      </c>
      <c r="H47" s="20" t="s">
        <v>198</v>
      </c>
      <c r="I47" s="21" t="s">
        <v>199</v>
      </c>
      <c r="J47" s="10" t="s">
        <v>5000</v>
      </c>
      <c r="K47" s="10" t="s">
        <v>199</v>
      </c>
    </row>
    <row r="48" spans="1:11">
      <c r="A48" s="102" t="s">
        <v>2415</v>
      </c>
      <c r="B48" s="22" t="s">
        <v>2416</v>
      </c>
      <c r="E48" s="17" t="s">
        <v>59</v>
      </c>
      <c r="F48" s="19" t="s">
        <v>200</v>
      </c>
      <c r="G48" s="19" t="s">
        <v>11</v>
      </c>
      <c r="H48" s="20" t="s">
        <v>201</v>
      </c>
      <c r="I48" s="21" t="s">
        <v>202</v>
      </c>
      <c r="J48" s="10" t="s">
        <v>5001</v>
      </c>
      <c r="K48" s="10" t="s">
        <v>202</v>
      </c>
    </row>
    <row r="49" spans="1:11">
      <c r="A49" s="102" t="s">
        <v>2419</v>
      </c>
      <c r="B49" s="22" t="s">
        <v>2420</v>
      </c>
      <c r="G49" s="19" t="s">
        <v>11</v>
      </c>
      <c r="H49" s="20" t="s">
        <v>203</v>
      </c>
      <c r="I49" s="21" t="s">
        <v>204</v>
      </c>
      <c r="J49" s="10" t="s">
        <v>5002</v>
      </c>
      <c r="K49" s="10" t="s">
        <v>204</v>
      </c>
    </row>
    <row r="50" spans="1:11">
      <c r="A50" s="16"/>
      <c r="E50" s="17" t="s">
        <v>65</v>
      </c>
      <c r="F50" s="19" t="s">
        <v>205</v>
      </c>
      <c r="G50" s="19" t="s">
        <v>11</v>
      </c>
      <c r="H50" s="20" t="s">
        <v>206</v>
      </c>
      <c r="I50" s="21" t="s">
        <v>207</v>
      </c>
      <c r="J50" s="10" t="s">
        <v>5003</v>
      </c>
      <c r="K50" s="10" t="s">
        <v>207</v>
      </c>
    </row>
    <row r="51" spans="1:11">
      <c r="A51" s="25"/>
      <c r="B51" s="24"/>
      <c r="E51" s="17" t="s">
        <v>65</v>
      </c>
      <c r="F51" s="19" t="s">
        <v>208</v>
      </c>
      <c r="G51" s="19" t="s">
        <v>11</v>
      </c>
      <c r="H51" s="20" t="s">
        <v>209</v>
      </c>
      <c r="I51" s="21" t="s">
        <v>210</v>
      </c>
      <c r="J51" s="10" t="s">
        <v>5004</v>
      </c>
      <c r="K51" s="10" t="s">
        <v>210</v>
      </c>
    </row>
    <row r="52" spans="1:11">
      <c r="A52" s="25" t="s">
        <v>3462</v>
      </c>
      <c r="E52" s="17" t="s">
        <v>65</v>
      </c>
      <c r="F52" s="19" t="s">
        <v>211</v>
      </c>
      <c r="G52" s="19" t="s">
        <v>11</v>
      </c>
      <c r="H52" s="20" t="s">
        <v>212</v>
      </c>
      <c r="I52" s="21" t="s">
        <v>213</v>
      </c>
      <c r="J52" s="10" t="s">
        <v>5005</v>
      </c>
      <c r="K52" s="10" t="s">
        <v>213</v>
      </c>
    </row>
    <row r="53" spans="1:11">
      <c r="A53" s="25" t="s">
        <v>3463</v>
      </c>
      <c r="E53" s="17" t="s">
        <v>65</v>
      </c>
      <c r="F53" s="19" t="s">
        <v>214</v>
      </c>
      <c r="G53" s="19" t="s">
        <v>11</v>
      </c>
      <c r="H53" s="20" t="s">
        <v>215</v>
      </c>
      <c r="I53" s="21" t="s">
        <v>216</v>
      </c>
      <c r="J53" s="10" t="s">
        <v>5006</v>
      </c>
      <c r="K53" s="10" t="s">
        <v>216</v>
      </c>
    </row>
    <row r="54" spans="1:11">
      <c r="A54" s="25" t="s">
        <v>3464</v>
      </c>
      <c r="E54" s="17" t="s">
        <v>65</v>
      </c>
      <c r="F54" s="19" t="s">
        <v>217</v>
      </c>
      <c r="G54" s="19" t="s">
        <v>11</v>
      </c>
      <c r="H54" s="20" t="s">
        <v>218</v>
      </c>
      <c r="I54" s="21" t="s">
        <v>219</v>
      </c>
      <c r="J54" s="10" t="s">
        <v>5007</v>
      </c>
      <c r="K54" s="10" t="s">
        <v>219</v>
      </c>
    </row>
    <row r="55" spans="1:11">
      <c r="A55" s="25" t="s">
        <v>3465</v>
      </c>
      <c r="E55" s="17" t="s">
        <v>65</v>
      </c>
      <c r="F55" s="19" t="s">
        <v>220</v>
      </c>
      <c r="G55" s="19" t="s">
        <v>11</v>
      </c>
      <c r="H55" s="20" t="s">
        <v>221</v>
      </c>
      <c r="I55" s="21" t="s">
        <v>222</v>
      </c>
      <c r="J55" s="10" t="s">
        <v>5008</v>
      </c>
      <c r="K55" s="10" t="s">
        <v>222</v>
      </c>
    </row>
    <row r="56" spans="1:11" ht="13.5" customHeight="1">
      <c r="A56" s="25" t="s">
        <v>3466</v>
      </c>
      <c r="E56" s="17" t="s">
        <v>65</v>
      </c>
      <c r="F56" s="19" t="s">
        <v>223</v>
      </c>
      <c r="G56" s="19" t="s">
        <v>11</v>
      </c>
      <c r="H56" s="20" t="s">
        <v>224</v>
      </c>
      <c r="I56" s="21" t="s">
        <v>225</v>
      </c>
      <c r="J56" s="10" t="s">
        <v>5009</v>
      </c>
      <c r="K56" s="10" t="s">
        <v>225</v>
      </c>
    </row>
    <row r="57" spans="1:11" ht="13.5" customHeight="1">
      <c r="A57" s="16"/>
      <c r="G57" s="19" t="s">
        <v>11</v>
      </c>
      <c r="H57" s="20" t="s">
        <v>226</v>
      </c>
      <c r="I57" s="21" t="s">
        <v>227</v>
      </c>
      <c r="J57" s="10" t="s">
        <v>5010</v>
      </c>
      <c r="K57" s="10" t="s">
        <v>227</v>
      </c>
    </row>
    <row r="58" spans="1:11" ht="13.5" customHeight="1">
      <c r="A58" s="16"/>
      <c r="B58" s="17"/>
      <c r="E58" s="17" t="s">
        <v>72</v>
      </c>
      <c r="F58" s="19" t="s">
        <v>228</v>
      </c>
      <c r="G58" s="19" t="s">
        <v>11</v>
      </c>
      <c r="H58" s="20" t="s">
        <v>229</v>
      </c>
      <c r="I58" s="21" t="s">
        <v>230</v>
      </c>
      <c r="J58" s="10" t="s">
        <v>5011</v>
      </c>
      <c r="K58" s="10" t="s">
        <v>230</v>
      </c>
    </row>
    <row r="59" spans="1:11" ht="13.5" customHeight="1">
      <c r="A59" s="16" t="s">
        <v>3467</v>
      </c>
      <c r="B59" s="17"/>
      <c r="G59" s="19" t="s">
        <v>11</v>
      </c>
      <c r="H59" s="20" t="s">
        <v>231</v>
      </c>
      <c r="I59" s="21" t="s">
        <v>232</v>
      </c>
      <c r="J59" s="10" t="s">
        <v>5012</v>
      </c>
      <c r="K59" s="10" t="s">
        <v>232</v>
      </c>
    </row>
    <row r="60" spans="1:11" ht="13.5" customHeight="1">
      <c r="A60" s="16" t="s">
        <v>3468</v>
      </c>
      <c r="B60" s="17"/>
      <c r="G60" s="19" t="s">
        <v>11</v>
      </c>
      <c r="H60" s="20" t="s">
        <v>233</v>
      </c>
      <c r="I60" s="21" t="s">
        <v>234</v>
      </c>
      <c r="J60" s="10" t="s">
        <v>5013</v>
      </c>
      <c r="K60" s="10" t="s">
        <v>234</v>
      </c>
    </row>
    <row r="61" spans="1:11">
      <c r="A61" s="16" t="s">
        <v>3469</v>
      </c>
      <c r="B61" s="17"/>
      <c r="G61" s="19" t="s">
        <v>11</v>
      </c>
      <c r="H61" s="20" t="s">
        <v>235</v>
      </c>
      <c r="I61" s="21" t="s">
        <v>236</v>
      </c>
      <c r="J61" s="10" t="s">
        <v>5014</v>
      </c>
      <c r="K61" s="10" t="s">
        <v>236</v>
      </c>
    </row>
    <row r="62" spans="1:11">
      <c r="A62" s="16"/>
      <c r="B62" s="17"/>
      <c r="G62" s="19" t="s">
        <v>11</v>
      </c>
      <c r="H62" s="20" t="s">
        <v>237</v>
      </c>
      <c r="I62" s="21" t="s">
        <v>238</v>
      </c>
      <c r="J62" s="10" t="s">
        <v>5015</v>
      </c>
      <c r="K62" s="10" t="s">
        <v>238</v>
      </c>
    </row>
    <row r="63" spans="1:11">
      <c r="A63" s="16" t="s">
        <v>3472</v>
      </c>
      <c r="G63" s="19" t="s">
        <v>11</v>
      </c>
      <c r="H63" s="20" t="s">
        <v>239</v>
      </c>
      <c r="I63" s="21" t="s">
        <v>240</v>
      </c>
      <c r="J63" s="10" t="s">
        <v>5016</v>
      </c>
      <c r="K63" s="10" t="s">
        <v>240</v>
      </c>
    </row>
    <row r="64" spans="1:11">
      <c r="A64" s="19" t="s">
        <v>3470</v>
      </c>
      <c r="B64" s="17"/>
      <c r="G64" s="19" t="s">
        <v>11</v>
      </c>
      <c r="H64" s="20" t="s">
        <v>241</v>
      </c>
      <c r="I64" s="21" t="s">
        <v>242</v>
      </c>
      <c r="J64" s="10" t="s">
        <v>5017</v>
      </c>
      <c r="K64" s="10" t="s">
        <v>242</v>
      </c>
    </row>
    <row r="65" spans="1:11">
      <c r="A65" s="19" t="s">
        <v>3471</v>
      </c>
      <c r="B65" s="17"/>
      <c r="G65" s="19" t="s">
        <v>11</v>
      </c>
      <c r="H65" s="20" t="s">
        <v>243</v>
      </c>
      <c r="I65" s="21" t="s">
        <v>244</v>
      </c>
      <c r="J65" s="10" t="s">
        <v>5018</v>
      </c>
      <c r="K65" s="10" t="s">
        <v>244</v>
      </c>
    </row>
    <row r="66" spans="1:11">
      <c r="A66" s="19"/>
      <c r="B66" s="17"/>
      <c r="G66" s="19" t="s">
        <v>11</v>
      </c>
      <c r="H66" s="20" t="s">
        <v>245</v>
      </c>
      <c r="I66" s="21" t="s">
        <v>246</v>
      </c>
      <c r="J66" s="10" t="s">
        <v>5019</v>
      </c>
      <c r="K66" s="10" t="s">
        <v>246</v>
      </c>
    </row>
    <row r="67" spans="1:11">
      <c r="A67" s="19"/>
      <c r="B67" s="17"/>
      <c r="G67" s="19" t="s">
        <v>11</v>
      </c>
      <c r="H67" s="20" t="s">
        <v>247</v>
      </c>
      <c r="I67" s="21" t="s">
        <v>248</v>
      </c>
      <c r="J67" s="10" t="s">
        <v>5020</v>
      </c>
      <c r="K67" s="10" t="s">
        <v>248</v>
      </c>
    </row>
    <row r="68" spans="1:11">
      <c r="A68" s="19"/>
      <c r="B68" s="17"/>
      <c r="G68" s="19" t="s">
        <v>11</v>
      </c>
      <c r="H68" s="20" t="s">
        <v>249</v>
      </c>
      <c r="I68" s="21" t="s">
        <v>250</v>
      </c>
      <c r="J68" s="10" t="s">
        <v>5021</v>
      </c>
      <c r="K68" s="10" t="s">
        <v>250</v>
      </c>
    </row>
    <row r="69" spans="1:11">
      <c r="A69" s="16" t="s">
        <v>2447</v>
      </c>
      <c r="G69" s="19" t="s">
        <v>11</v>
      </c>
      <c r="H69" s="20" t="s">
        <v>251</v>
      </c>
      <c r="I69" s="21" t="s">
        <v>252</v>
      </c>
      <c r="J69" s="10" t="s">
        <v>5022</v>
      </c>
      <c r="K69" s="10" t="s">
        <v>252</v>
      </c>
    </row>
    <row r="70" spans="1:11">
      <c r="A70" s="16" t="s">
        <v>2448</v>
      </c>
      <c r="B70" s="17"/>
      <c r="G70" s="19" t="s">
        <v>11</v>
      </c>
      <c r="H70" s="20" t="s">
        <v>253</v>
      </c>
      <c r="I70" s="21" t="s">
        <v>254</v>
      </c>
      <c r="J70" s="10" t="s">
        <v>5023</v>
      </c>
      <c r="K70" s="10" t="s">
        <v>254</v>
      </c>
    </row>
    <row r="71" spans="1:11">
      <c r="A71" s="16" t="s">
        <v>2449</v>
      </c>
      <c r="B71" s="17"/>
      <c r="G71" s="19" t="s">
        <v>11</v>
      </c>
      <c r="H71" s="20" t="s">
        <v>255</v>
      </c>
      <c r="I71" s="21" t="s">
        <v>256</v>
      </c>
      <c r="J71" s="10" t="s">
        <v>5024</v>
      </c>
      <c r="K71" s="10" t="s">
        <v>256</v>
      </c>
    </row>
    <row r="72" spans="1:11">
      <c r="B72" s="17"/>
      <c r="G72" s="19" t="s">
        <v>11</v>
      </c>
      <c r="H72" s="20" t="s">
        <v>257</v>
      </c>
      <c r="I72" s="21" t="s">
        <v>258</v>
      </c>
      <c r="J72" s="10" t="s">
        <v>5025</v>
      </c>
      <c r="K72" s="10" t="s">
        <v>258</v>
      </c>
    </row>
    <row r="73" spans="1:11">
      <c r="B73" s="17"/>
      <c r="G73" s="19" t="s">
        <v>11</v>
      </c>
      <c r="H73" s="20" t="s">
        <v>259</v>
      </c>
      <c r="I73" s="21" t="s">
        <v>260</v>
      </c>
      <c r="J73" s="10" t="s">
        <v>5026</v>
      </c>
      <c r="K73" s="10" t="s">
        <v>260</v>
      </c>
    </row>
    <row r="74" spans="1:11">
      <c r="A74" s="19"/>
      <c r="B74" s="17"/>
      <c r="G74" s="19" t="s">
        <v>11</v>
      </c>
      <c r="H74" s="20" t="s">
        <v>261</v>
      </c>
      <c r="I74" s="21" t="s">
        <v>262</v>
      </c>
      <c r="J74" s="10" t="s">
        <v>5027</v>
      </c>
      <c r="K74" s="10" t="s">
        <v>262</v>
      </c>
    </row>
    <row r="75" spans="1:11">
      <c r="A75" s="19"/>
      <c r="G75" s="19" t="s">
        <v>11</v>
      </c>
      <c r="H75" s="20" t="s">
        <v>263</v>
      </c>
      <c r="I75" s="21" t="s">
        <v>264</v>
      </c>
      <c r="J75" s="10" t="s">
        <v>5028</v>
      </c>
      <c r="K75" s="10" t="s">
        <v>264</v>
      </c>
    </row>
    <row r="76" spans="1:11">
      <c r="G76" s="19" t="s">
        <v>11</v>
      </c>
      <c r="H76" s="20" t="s">
        <v>266</v>
      </c>
      <c r="I76" s="21" t="s">
        <v>267</v>
      </c>
      <c r="J76" s="10" t="s">
        <v>5029</v>
      </c>
      <c r="K76" s="10" t="s">
        <v>267</v>
      </c>
    </row>
    <row r="77" spans="1:11">
      <c r="G77" s="19" t="s">
        <v>11</v>
      </c>
      <c r="H77" s="20" t="s">
        <v>269</v>
      </c>
      <c r="I77" s="21" t="s">
        <v>270</v>
      </c>
      <c r="J77" s="10" t="s">
        <v>5030</v>
      </c>
      <c r="K77" s="10" t="s">
        <v>270</v>
      </c>
    </row>
    <row r="78" spans="1:11">
      <c r="G78" s="19" t="s">
        <v>11</v>
      </c>
      <c r="H78" s="20" t="s">
        <v>272</v>
      </c>
      <c r="I78" s="21" t="s">
        <v>273</v>
      </c>
      <c r="J78" s="10" t="s">
        <v>5031</v>
      </c>
      <c r="K78" s="10" t="s">
        <v>273</v>
      </c>
    </row>
    <row r="79" spans="1:11">
      <c r="G79" s="19" t="s">
        <v>11</v>
      </c>
      <c r="H79" s="20" t="s">
        <v>275</v>
      </c>
      <c r="I79" s="21" t="s">
        <v>276</v>
      </c>
      <c r="J79" s="10" t="s">
        <v>5032</v>
      </c>
      <c r="K79" s="10" t="s">
        <v>276</v>
      </c>
    </row>
    <row r="80" spans="1:11">
      <c r="G80" s="19" t="s">
        <v>11</v>
      </c>
      <c r="H80" s="20" t="s">
        <v>278</v>
      </c>
      <c r="I80" s="21" t="s">
        <v>279</v>
      </c>
      <c r="J80" s="10" t="s">
        <v>5033</v>
      </c>
      <c r="K80" s="10" t="s">
        <v>279</v>
      </c>
    </row>
    <row r="81" spans="1:11">
      <c r="G81" s="19" t="s">
        <v>11</v>
      </c>
      <c r="H81" s="20" t="s">
        <v>280</v>
      </c>
      <c r="I81" s="21" t="s">
        <v>281</v>
      </c>
      <c r="J81" s="10" t="s">
        <v>5034</v>
      </c>
      <c r="K81" s="10" t="s">
        <v>281</v>
      </c>
    </row>
    <row r="82" spans="1:11">
      <c r="G82" s="19" t="s">
        <v>11</v>
      </c>
      <c r="H82" s="20" t="s">
        <v>283</v>
      </c>
      <c r="I82" s="21" t="s">
        <v>284</v>
      </c>
      <c r="J82" s="10" t="s">
        <v>5035</v>
      </c>
      <c r="K82" s="10" t="s">
        <v>284</v>
      </c>
    </row>
    <row r="83" spans="1:11">
      <c r="A83" s="19"/>
      <c r="G83" s="19" t="s">
        <v>11</v>
      </c>
      <c r="H83" s="20" t="s">
        <v>285</v>
      </c>
      <c r="I83" s="21" t="s">
        <v>286</v>
      </c>
      <c r="J83" s="10" t="s">
        <v>5036</v>
      </c>
      <c r="K83" s="10" t="s">
        <v>286</v>
      </c>
    </row>
    <row r="84" spans="1:11">
      <c r="G84" s="19" t="s">
        <v>11</v>
      </c>
      <c r="H84" s="20" t="s">
        <v>287</v>
      </c>
      <c r="I84" s="21" t="s">
        <v>288</v>
      </c>
      <c r="J84" s="10" t="s">
        <v>5037</v>
      </c>
      <c r="K84" s="10" t="s">
        <v>288</v>
      </c>
    </row>
    <row r="85" spans="1:11">
      <c r="G85" s="19" t="s">
        <v>11</v>
      </c>
      <c r="H85" s="20" t="s">
        <v>289</v>
      </c>
      <c r="I85" s="21" t="s">
        <v>290</v>
      </c>
      <c r="J85" s="10" t="s">
        <v>5038</v>
      </c>
      <c r="K85" s="10" t="s">
        <v>290</v>
      </c>
    </row>
    <row r="86" spans="1:11">
      <c r="G86" s="19" t="s">
        <v>11</v>
      </c>
      <c r="H86" s="20" t="s">
        <v>291</v>
      </c>
      <c r="I86" s="21" t="s">
        <v>292</v>
      </c>
      <c r="J86" s="10" t="s">
        <v>5039</v>
      </c>
      <c r="K86" s="10" t="s">
        <v>292</v>
      </c>
    </row>
    <row r="87" spans="1:11">
      <c r="G87" s="19" t="s">
        <v>11</v>
      </c>
      <c r="H87" s="20" t="s">
        <v>293</v>
      </c>
      <c r="I87" s="21" t="s">
        <v>294</v>
      </c>
      <c r="J87" s="10" t="s">
        <v>5040</v>
      </c>
      <c r="K87" s="10" t="s">
        <v>294</v>
      </c>
    </row>
    <row r="88" spans="1:11">
      <c r="G88" s="19" t="s">
        <v>11</v>
      </c>
      <c r="H88" s="20" t="s">
        <v>295</v>
      </c>
      <c r="I88" s="21" t="s">
        <v>296</v>
      </c>
      <c r="J88" s="10" t="s">
        <v>5041</v>
      </c>
      <c r="K88" s="10" t="s">
        <v>296</v>
      </c>
    </row>
    <row r="89" spans="1:11">
      <c r="A89" s="16"/>
      <c r="G89" s="19" t="s">
        <v>11</v>
      </c>
      <c r="H89" s="20" t="s">
        <v>297</v>
      </c>
      <c r="I89" s="21" t="s">
        <v>298</v>
      </c>
      <c r="J89" s="10" t="s">
        <v>5042</v>
      </c>
      <c r="K89" s="10" t="s">
        <v>298</v>
      </c>
    </row>
    <row r="90" spans="1:11">
      <c r="A90" s="16"/>
      <c r="G90" s="19" t="s">
        <v>11</v>
      </c>
      <c r="H90" s="20" t="s">
        <v>299</v>
      </c>
      <c r="I90" s="21" t="s">
        <v>300</v>
      </c>
      <c r="J90" s="10" t="s">
        <v>5043</v>
      </c>
      <c r="K90" s="10" t="s">
        <v>300</v>
      </c>
    </row>
    <row r="91" spans="1:11">
      <c r="G91" s="19" t="s">
        <v>11</v>
      </c>
      <c r="H91" s="20" t="s">
        <v>301</v>
      </c>
      <c r="I91" s="21" t="s">
        <v>302</v>
      </c>
      <c r="J91" s="10" t="s">
        <v>5044</v>
      </c>
      <c r="K91" s="10" t="s">
        <v>302</v>
      </c>
    </row>
    <row r="92" spans="1:11">
      <c r="G92" s="19" t="s">
        <v>11</v>
      </c>
      <c r="H92" s="20" t="s">
        <v>303</v>
      </c>
      <c r="I92" s="21" t="s">
        <v>304</v>
      </c>
      <c r="J92" s="10" t="s">
        <v>5045</v>
      </c>
      <c r="K92" s="10" t="s">
        <v>304</v>
      </c>
    </row>
    <row r="93" spans="1:11">
      <c r="G93" s="19" t="s">
        <v>11</v>
      </c>
      <c r="H93" s="20" t="s">
        <v>305</v>
      </c>
      <c r="I93" s="21" t="s">
        <v>306</v>
      </c>
      <c r="J93" s="10" t="s">
        <v>5046</v>
      </c>
      <c r="K93" s="10" t="s">
        <v>306</v>
      </c>
    </row>
    <row r="94" spans="1:11">
      <c r="G94" s="19" t="s">
        <v>11</v>
      </c>
      <c r="H94" s="20" t="s">
        <v>307</v>
      </c>
      <c r="I94" s="21" t="s">
        <v>308</v>
      </c>
      <c r="J94" s="10" t="s">
        <v>5047</v>
      </c>
      <c r="K94" s="10" t="s">
        <v>308</v>
      </c>
    </row>
    <row r="95" spans="1:11">
      <c r="G95" s="19" t="s">
        <v>11</v>
      </c>
      <c r="H95" s="20" t="s">
        <v>309</v>
      </c>
      <c r="I95" s="21" t="s">
        <v>310</v>
      </c>
      <c r="J95" s="10" t="s">
        <v>5048</v>
      </c>
      <c r="K95" s="10" t="s">
        <v>310</v>
      </c>
    </row>
    <row r="96" spans="1:11">
      <c r="G96" s="19" t="s">
        <v>11</v>
      </c>
      <c r="H96" s="20" t="s">
        <v>311</v>
      </c>
      <c r="I96" s="21" t="s">
        <v>312</v>
      </c>
      <c r="J96" s="10" t="s">
        <v>5049</v>
      </c>
      <c r="K96" s="10" t="s">
        <v>312</v>
      </c>
    </row>
    <row r="97" spans="1:11">
      <c r="G97" s="19" t="s">
        <v>11</v>
      </c>
      <c r="H97" s="20" t="s">
        <v>314</v>
      </c>
      <c r="I97" s="21" t="s">
        <v>315</v>
      </c>
      <c r="J97" s="10" t="s">
        <v>5050</v>
      </c>
      <c r="K97" s="10" t="s">
        <v>315</v>
      </c>
    </row>
    <row r="98" spans="1:11">
      <c r="A98" s="22"/>
      <c r="G98" s="19" t="s">
        <v>11</v>
      </c>
      <c r="H98" s="20" t="s">
        <v>317</v>
      </c>
      <c r="I98" s="21" t="s">
        <v>318</v>
      </c>
      <c r="J98" s="10" t="s">
        <v>5051</v>
      </c>
      <c r="K98" s="10" t="s">
        <v>318</v>
      </c>
    </row>
    <row r="99" spans="1:11">
      <c r="A99" s="22"/>
      <c r="G99" s="19" t="s">
        <v>11</v>
      </c>
      <c r="H99" s="20" t="s">
        <v>319</v>
      </c>
      <c r="I99" s="21" t="s">
        <v>320</v>
      </c>
      <c r="J99" s="10" t="s">
        <v>5052</v>
      </c>
      <c r="K99" s="10" t="s">
        <v>320</v>
      </c>
    </row>
    <row r="100" spans="1:11">
      <c r="A100" s="16"/>
      <c r="G100" s="19" t="s">
        <v>11</v>
      </c>
      <c r="H100" s="20" t="s">
        <v>321</v>
      </c>
      <c r="I100" s="21" t="s">
        <v>322</v>
      </c>
      <c r="J100" s="10" t="s">
        <v>5053</v>
      </c>
      <c r="K100" s="10" t="s">
        <v>322</v>
      </c>
    </row>
    <row r="101" spans="1:11">
      <c r="A101" s="16"/>
      <c r="G101" s="19" t="s">
        <v>11</v>
      </c>
      <c r="H101" s="20" t="s">
        <v>323</v>
      </c>
      <c r="I101" s="21" t="s">
        <v>324</v>
      </c>
      <c r="J101" s="10" t="s">
        <v>5054</v>
      </c>
      <c r="K101" s="10" t="s">
        <v>324</v>
      </c>
    </row>
    <row r="102" spans="1:11">
      <c r="A102" s="16"/>
      <c r="G102" s="19" t="s">
        <v>11</v>
      </c>
      <c r="H102" s="20" t="s">
        <v>325</v>
      </c>
      <c r="I102" s="21" t="s">
        <v>326</v>
      </c>
      <c r="J102" s="10" t="s">
        <v>5055</v>
      </c>
      <c r="K102" s="10" t="s">
        <v>326</v>
      </c>
    </row>
    <row r="103" spans="1:11">
      <c r="A103" s="16"/>
      <c r="G103" s="19" t="s">
        <v>11</v>
      </c>
      <c r="H103" s="20" t="s">
        <v>327</v>
      </c>
      <c r="I103" s="21" t="s">
        <v>328</v>
      </c>
      <c r="J103" s="10" t="s">
        <v>5056</v>
      </c>
      <c r="K103" s="10" t="s">
        <v>328</v>
      </c>
    </row>
    <row r="104" spans="1:11">
      <c r="A104" s="16"/>
      <c r="G104" s="19" t="s">
        <v>11</v>
      </c>
      <c r="H104" s="20" t="s">
        <v>329</v>
      </c>
      <c r="I104" s="21" t="s">
        <v>330</v>
      </c>
      <c r="J104" s="10" t="s">
        <v>5057</v>
      </c>
      <c r="K104" s="10" t="s">
        <v>330</v>
      </c>
    </row>
    <row r="105" spans="1:11">
      <c r="A105" s="16"/>
      <c r="G105" s="19" t="s">
        <v>11</v>
      </c>
      <c r="H105" s="20" t="s">
        <v>331</v>
      </c>
      <c r="I105" s="21" t="s">
        <v>332</v>
      </c>
      <c r="J105" s="10" t="s">
        <v>5058</v>
      </c>
      <c r="K105" s="10" t="s">
        <v>332</v>
      </c>
    </row>
    <row r="106" spans="1:11">
      <c r="A106" s="16"/>
      <c r="G106" s="19" t="s">
        <v>11</v>
      </c>
      <c r="H106" s="20" t="s">
        <v>333</v>
      </c>
      <c r="I106" s="21" t="s">
        <v>334</v>
      </c>
      <c r="J106" s="10" t="s">
        <v>5059</v>
      </c>
      <c r="K106" s="10" t="s">
        <v>334</v>
      </c>
    </row>
    <row r="107" spans="1:11">
      <c r="A107" s="16"/>
      <c r="G107" s="19" t="s">
        <v>11</v>
      </c>
      <c r="H107" s="20" t="s">
        <v>335</v>
      </c>
      <c r="I107" s="21" t="s">
        <v>336</v>
      </c>
      <c r="J107" s="10" t="s">
        <v>5060</v>
      </c>
      <c r="K107" s="10" t="s">
        <v>336</v>
      </c>
    </row>
    <row r="108" spans="1:11">
      <c r="A108" s="16"/>
      <c r="G108" s="19" t="s">
        <v>11</v>
      </c>
      <c r="H108" s="20" t="s">
        <v>337</v>
      </c>
      <c r="I108" s="21" t="s">
        <v>338</v>
      </c>
      <c r="J108" s="10" t="s">
        <v>5061</v>
      </c>
      <c r="K108" s="10" t="s">
        <v>338</v>
      </c>
    </row>
    <row r="109" spans="1:11">
      <c r="A109" s="16"/>
      <c r="G109" s="19" t="s">
        <v>11</v>
      </c>
      <c r="H109" s="20" t="s">
        <v>339</v>
      </c>
      <c r="I109" s="21" t="s">
        <v>340</v>
      </c>
      <c r="J109" s="10" t="s">
        <v>5062</v>
      </c>
      <c r="K109" s="10" t="s">
        <v>340</v>
      </c>
    </row>
    <row r="110" spans="1:11">
      <c r="A110" s="16"/>
      <c r="B110" s="26"/>
      <c r="G110" s="19" t="s">
        <v>11</v>
      </c>
      <c r="H110" s="20" t="s">
        <v>341</v>
      </c>
      <c r="I110" s="21" t="s">
        <v>342</v>
      </c>
      <c r="J110" s="10" t="s">
        <v>5063</v>
      </c>
      <c r="K110" s="10" t="s">
        <v>342</v>
      </c>
    </row>
    <row r="111" spans="1:11">
      <c r="A111" s="16"/>
      <c r="B111" s="27"/>
      <c r="G111" s="19" t="s">
        <v>11</v>
      </c>
      <c r="H111" s="20" t="s">
        <v>343</v>
      </c>
      <c r="I111" s="21" t="s">
        <v>344</v>
      </c>
      <c r="J111" s="10" t="s">
        <v>5064</v>
      </c>
      <c r="K111" s="10" t="s">
        <v>344</v>
      </c>
    </row>
    <row r="112" spans="1:11">
      <c r="A112" s="16"/>
      <c r="G112" s="19" t="s">
        <v>11</v>
      </c>
      <c r="H112" s="20" t="s">
        <v>345</v>
      </c>
      <c r="I112" s="21" t="s">
        <v>346</v>
      </c>
      <c r="J112" s="10" t="s">
        <v>5065</v>
      </c>
      <c r="K112" s="10" t="s">
        <v>346</v>
      </c>
    </row>
    <row r="113" spans="1:11">
      <c r="A113" s="16"/>
      <c r="G113" s="19" t="s">
        <v>11</v>
      </c>
      <c r="H113" s="20" t="s">
        <v>347</v>
      </c>
      <c r="I113" s="21" t="s">
        <v>348</v>
      </c>
      <c r="J113" s="10" t="s">
        <v>5066</v>
      </c>
      <c r="K113" s="10" t="s">
        <v>348</v>
      </c>
    </row>
    <row r="114" spans="1:11">
      <c r="A114" s="16"/>
      <c r="G114" s="19" t="s">
        <v>11</v>
      </c>
      <c r="H114" s="20" t="s">
        <v>349</v>
      </c>
      <c r="I114" s="21" t="s">
        <v>350</v>
      </c>
      <c r="J114" s="10" t="s">
        <v>5067</v>
      </c>
      <c r="K114" s="10" t="s">
        <v>350</v>
      </c>
    </row>
    <row r="115" spans="1:11">
      <c r="A115" s="16"/>
      <c r="G115" s="19" t="s">
        <v>11</v>
      </c>
      <c r="H115" s="20" t="s">
        <v>351</v>
      </c>
      <c r="I115" s="21" t="s">
        <v>352</v>
      </c>
      <c r="J115" s="10" t="s">
        <v>5068</v>
      </c>
      <c r="K115" s="10" t="s">
        <v>352</v>
      </c>
    </row>
    <row r="116" spans="1:11">
      <c r="A116" s="16"/>
      <c r="G116" s="19" t="s">
        <v>11</v>
      </c>
      <c r="H116" s="20" t="s">
        <v>353</v>
      </c>
      <c r="I116" s="21" t="s">
        <v>354</v>
      </c>
      <c r="J116" s="10" t="s">
        <v>5069</v>
      </c>
      <c r="K116" s="10" t="s">
        <v>354</v>
      </c>
    </row>
    <row r="117" spans="1:11">
      <c r="A117" s="16"/>
      <c r="G117" s="19" t="s">
        <v>11</v>
      </c>
      <c r="H117" s="20" t="s">
        <v>355</v>
      </c>
      <c r="I117" s="21" t="s">
        <v>356</v>
      </c>
      <c r="J117" s="10" t="s">
        <v>5070</v>
      </c>
      <c r="K117" s="10" t="s">
        <v>356</v>
      </c>
    </row>
    <row r="118" spans="1:11">
      <c r="A118" s="16"/>
      <c r="G118" s="19" t="s">
        <v>11</v>
      </c>
      <c r="H118" s="20" t="s">
        <v>357</v>
      </c>
      <c r="I118" s="21" t="s">
        <v>358</v>
      </c>
      <c r="J118" s="10" t="s">
        <v>5071</v>
      </c>
      <c r="K118" s="10" t="s">
        <v>358</v>
      </c>
    </row>
    <row r="119" spans="1:11">
      <c r="A119" s="16"/>
      <c r="G119" s="19" t="s">
        <v>11</v>
      </c>
      <c r="H119" s="20" t="s">
        <v>359</v>
      </c>
      <c r="I119" s="21" t="s">
        <v>360</v>
      </c>
      <c r="J119" s="10" t="s">
        <v>5072</v>
      </c>
      <c r="K119" s="10" t="s">
        <v>360</v>
      </c>
    </row>
    <row r="120" spans="1:11">
      <c r="A120" s="16"/>
      <c r="G120" s="19" t="s">
        <v>11</v>
      </c>
      <c r="H120" s="20" t="s">
        <v>361</v>
      </c>
      <c r="I120" s="21" t="s">
        <v>362</v>
      </c>
      <c r="J120" s="10" t="s">
        <v>5073</v>
      </c>
      <c r="K120" s="10" t="s">
        <v>362</v>
      </c>
    </row>
    <row r="121" spans="1:11">
      <c r="A121" s="16"/>
      <c r="G121" s="19" t="s">
        <v>11</v>
      </c>
      <c r="H121" s="20" t="s">
        <v>363</v>
      </c>
      <c r="I121" s="21" t="s">
        <v>364</v>
      </c>
      <c r="J121" s="10" t="s">
        <v>5074</v>
      </c>
      <c r="K121" s="10" t="s">
        <v>364</v>
      </c>
    </row>
    <row r="122" spans="1:11">
      <c r="A122" s="16"/>
      <c r="G122" s="19" t="s">
        <v>11</v>
      </c>
      <c r="H122" s="20" t="s">
        <v>365</v>
      </c>
      <c r="I122" s="21" t="s">
        <v>366</v>
      </c>
      <c r="J122" s="10" t="s">
        <v>5075</v>
      </c>
      <c r="K122" s="10" t="s">
        <v>366</v>
      </c>
    </row>
    <row r="123" spans="1:11">
      <c r="A123" s="16"/>
      <c r="G123" s="19" t="s">
        <v>11</v>
      </c>
      <c r="H123" s="20" t="s">
        <v>367</v>
      </c>
      <c r="I123" s="21" t="s">
        <v>368</v>
      </c>
      <c r="J123" s="10" t="s">
        <v>5076</v>
      </c>
      <c r="K123" s="10" t="s">
        <v>368</v>
      </c>
    </row>
    <row r="124" spans="1:11">
      <c r="A124" s="16"/>
      <c r="G124" s="19" t="s">
        <v>11</v>
      </c>
      <c r="H124" s="20" t="s">
        <v>369</v>
      </c>
      <c r="I124" s="21" t="s">
        <v>370</v>
      </c>
      <c r="J124" s="10" t="s">
        <v>5077</v>
      </c>
      <c r="K124" s="10" t="s">
        <v>370</v>
      </c>
    </row>
    <row r="125" spans="1:11">
      <c r="A125" s="16"/>
      <c r="G125" s="19" t="s">
        <v>11</v>
      </c>
      <c r="H125" s="20" t="s">
        <v>371</v>
      </c>
      <c r="I125" s="21" t="s">
        <v>372</v>
      </c>
      <c r="J125" s="10" t="s">
        <v>5078</v>
      </c>
      <c r="K125" s="10" t="s">
        <v>372</v>
      </c>
    </row>
    <row r="126" spans="1:11">
      <c r="G126" s="19" t="s">
        <v>11</v>
      </c>
      <c r="H126" s="20" t="s">
        <v>373</v>
      </c>
      <c r="I126" s="21" t="s">
        <v>374</v>
      </c>
      <c r="J126" s="10" t="s">
        <v>5079</v>
      </c>
      <c r="K126" s="10" t="s">
        <v>374</v>
      </c>
    </row>
    <row r="127" spans="1:11">
      <c r="B127" s="17" t="s">
        <v>57</v>
      </c>
      <c r="G127" s="19" t="s">
        <v>11</v>
      </c>
      <c r="H127" s="20" t="s">
        <v>375</v>
      </c>
      <c r="I127" s="21" t="s">
        <v>376</v>
      </c>
      <c r="J127" s="10" t="s">
        <v>5080</v>
      </c>
      <c r="K127" s="10" t="s">
        <v>376</v>
      </c>
    </row>
    <row r="128" spans="1:11">
      <c r="B128" s="17" t="s">
        <v>57</v>
      </c>
      <c r="G128" s="19" t="s">
        <v>11</v>
      </c>
      <c r="H128" s="20" t="s">
        <v>377</v>
      </c>
      <c r="I128" s="21" t="s">
        <v>378</v>
      </c>
      <c r="J128" s="10" t="s">
        <v>5081</v>
      </c>
      <c r="K128" s="10" t="s">
        <v>378</v>
      </c>
    </row>
    <row r="129" spans="1:11">
      <c r="G129" s="19" t="s">
        <v>11</v>
      </c>
      <c r="H129" s="20" t="s">
        <v>379</v>
      </c>
      <c r="I129" s="21" t="s">
        <v>380</v>
      </c>
      <c r="J129" s="10" t="s">
        <v>5082</v>
      </c>
      <c r="K129" s="10" t="s">
        <v>380</v>
      </c>
    </row>
    <row r="130" spans="1:11">
      <c r="G130" s="19" t="s">
        <v>11</v>
      </c>
      <c r="H130" s="20" t="s">
        <v>381</v>
      </c>
      <c r="I130" s="21" t="s">
        <v>382</v>
      </c>
      <c r="J130" s="10" t="s">
        <v>5083</v>
      </c>
      <c r="K130" s="10" t="s">
        <v>382</v>
      </c>
    </row>
    <row r="131" spans="1:11">
      <c r="G131" s="19" t="s">
        <v>11</v>
      </c>
      <c r="H131" s="20" t="s">
        <v>383</v>
      </c>
      <c r="I131" s="21" t="s">
        <v>384</v>
      </c>
      <c r="J131" s="10" t="s">
        <v>5084</v>
      </c>
      <c r="K131" s="10" t="s">
        <v>384</v>
      </c>
    </row>
    <row r="132" spans="1:11">
      <c r="G132" s="19" t="s">
        <v>11</v>
      </c>
      <c r="H132" s="20" t="s">
        <v>385</v>
      </c>
      <c r="I132" s="21" t="s">
        <v>386</v>
      </c>
      <c r="J132" s="10" t="s">
        <v>5085</v>
      </c>
      <c r="K132" s="10" t="s">
        <v>386</v>
      </c>
    </row>
    <row r="133" spans="1:11">
      <c r="G133" s="19" t="s">
        <v>11</v>
      </c>
      <c r="H133" s="20" t="s">
        <v>387</v>
      </c>
      <c r="I133" s="21" t="s">
        <v>388</v>
      </c>
      <c r="J133" s="10" t="s">
        <v>5086</v>
      </c>
      <c r="K133" s="10" t="s">
        <v>388</v>
      </c>
    </row>
    <row r="134" spans="1:11">
      <c r="G134" s="19" t="s">
        <v>11</v>
      </c>
      <c r="H134" s="20" t="s">
        <v>389</v>
      </c>
      <c r="I134" s="21" t="s">
        <v>390</v>
      </c>
      <c r="J134" s="10" t="s">
        <v>5087</v>
      </c>
      <c r="K134" s="10" t="s">
        <v>390</v>
      </c>
    </row>
    <row r="135" spans="1:11">
      <c r="G135" s="19" t="s">
        <v>11</v>
      </c>
      <c r="H135" s="20" t="s">
        <v>391</v>
      </c>
      <c r="I135" s="21" t="s">
        <v>392</v>
      </c>
      <c r="J135" s="10" t="s">
        <v>5088</v>
      </c>
      <c r="K135" s="10" t="s">
        <v>392</v>
      </c>
    </row>
    <row r="136" spans="1:11">
      <c r="G136" s="19" t="s">
        <v>11</v>
      </c>
      <c r="H136" s="20" t="s">
        <v>393</v>
      </c>
      <c r="I136" s="21" t="s">
        <v>394</v>
      </c>
      <c r="J136" s="10" t="s">
        <v>5089</v>
      </c>
      <c r="K136" s="10" t="s">
        <v>394</v>
      </c>
    </row>
    <row r="137" spans="1:11">
      <c r="G137" s="19" t="s">
        <v>11</v>
      </c>
      <c r="H137" s="20" t="s">
        <v>395</v>
      </c>
      <c r="I137" s="21" t="s">
        <v>396</v>
      </c>
      <c r="J137" s="10" t="s">
        <v>5090</v>
      </c>
      <c r="K137" s="10" t="s">
        <v>396</v>
      </c>
    </row>
    <row r="138" spans="1:11">
      <c r="G138" s="19" t="s">
        <v>11</v>
      </c>
      <c r="H138" s="20" t="s">
        <v>397</v>
      </c>
      <c r="I138" s="21" t="s">
        <v>398</v>
      </c>
      <c r="J138" s="10" t="s">
        <v>5091</v>
      </c>
      <c r="K138" s="10" t="s">
        <v>398</v>
      </c>
    </row>
    <row r="139" spans="1:11">
      <c r="G139" s="19" t="s">
        <v>11</v>
      </c>
      <c r="H139" s="20" t="s">
        <v>399</v>
      </c>
      <c r="I139" s="21" t="s">
        <v>400</v>
      </c>
      <c r="J139" s="10" t="s">
        <v>5092</v>
      </c>
      <c r="K139" s="10" t="s">
        <v>400</v>
      </c>
    </row>
    <row r="140" spans="1:11">
      <c r="G140" s="19" t="s">
        <v>11</v>
      </c>
      <c r="H140" s="20" t="s">
        <v>401</v>
      </c>
      <c r="I140" s="21" t="s">
        <v>402</v>
      </c>
      <c r="J140" s="10" t="s">
        <v>5093</v>
      </c>
      <c r="K140" s="10" t="s">
        <v>402</v>
      </c>
    </row>
    <row r="141" spans="1:11">
      <c r="G141" s="19" t="s">
        <v>11</v>
      </c>
      <c r="H141" s="20" t="s">
        <v>403</v>
      </c>
      <c r="I141" s="21" t="s">
        <v>404</v>
      </c>
      <c r="J141" s="10" t="s">
        <v>5094</v>
      </c>
      <c r="K141" s="10" t="s">
        <v>404</v>
      </c>
    </row>
    <row r="142" spans="1:11">
      <c r="A142" s="22"/>
      <c r="G142" s="19" t="s">
        <v>11</v>
      </c>
      <c r="H142" s="20" t="s">
        <v>405</v>
      </c>
      <c r="I142" s="21" t="s">
        <v>406</v>
      </c>
      <c r="J142" s="10" t="s">
        <v>5095</v>
      </c>
      <c r="K142" s="10" t="s">
        <v>406</v>
      </c>
    </row>
    <row r="143" spans="1:11">
      <c r="A143" s="22"/>
      <c r="G143" s="19" t="s">
        <v>11</v>
      </c>
      <c r="H143" s="20" t="s">
        <v>407</v>
      </c>
      <c r="I143" s="21" t="s">
        <v>408</v>
      </c>
      <c r="J143" s="10" t="s">
        <v>5096</v>
      </c>
      <c r="K143" s="10" t="s">
        <v>408</v>
      </c>
    </row>
    <row r="144" spans="1:11">
      <c r="G144" s="19" t="s">
        <v>11</v>
      </c>
      <c r="H144" s="20" t="s">
        <v>409</v>
      </c>
      <c r="I144" s="21" t="s">
        <v>410</v>
      </c>
      <c r="J144" s="10" t="s">
        <v>5097</v>
      </c>
      <c r="K144" s="10" t="s">
        <v>410</v>
      </c>
    </row>
    <row r="145" spans="1:11">
      <c r="G145" s="19" t="s">
        <v>11</v>
      </c>
      <c r="H145" s="20" t="s">
        <v>411</v>
      </c>
      <c r="I145" s="21" t="s">
        <v>412</v>
      </c>
      <c r="J145" s="10" t="s">
        <v>5098</v>
      </c>
      <c r="K145" s="10" t="s">
        <v>412</v>
      </c>
    </row>
    <row r="146" spans="1:11">
      <c r="G146" s="19" t="s">
        <v>11</v>
      </c>
      <c r="H146" s="20" t="s">
        <v>413</v>
      </c>
      <c r="I146" s="21" t="s">
        <v>414</v>
      </c>
      <c r="J146" s="10" t="s">
        <v>5099</v>
      </c>
      <c r="K146" s="10" t="s">
        <v>414</v>
      </c>
    </row>
    <row r="147" spans="1:11">
      <c r="G147" s="19" t="s">
        <v>11</v>
      </c>
      <c r="H147" s="20" t="s">
        <v>415</v>
      </c>
      <c r="I147" s="21" t="s">
        <v>416</v>
      </c>
      <c r="J147" s="10" t="s">
        <v>5100</v>
      </c>
      <c r="K147" s="10" t="s">
        <v>416</v>
      </c>
    </row>
    <row r="148" spans="1:11">
      <c r="A148" s="17"/>
      <c r="G148" s="19" t="s">
        <v>11</v>
      </c>
      <c r="H148" s="20" t="s">
        <v>417</v>
      </c>
      <c r="I148" s="21" t="s">
        <v>418</v>
      </c>
      <c r="J148" s="10" t="s">
        <v>5101</v>
      </c>
      <c r="K148" s="10" t="s">
        <v>418</v>
      </c>
    </row>
    <row r="149" spans="1:11">
      <c r="A149" s="17"/>
      <c r="G149" s="19" t="s">
        <v>11</v>
      </c>
      <c r="H149" s="20" t="s">
        <v>419</v>
      </c>
      <c r="I149" s="21" t="s">
        <v>420</v>
      </c>
      <c r="J149" s="10" t="s">
        <v>5102</v>
      </c>
      <c r="K149" s="10" t="s">
        <v>420</v>
      </c>
    </row>
    <row r="150" spans="1:11">
      <c r="A150" s="17"/>
      <c r="G150" s="19" t="s">
        <v>11</v>
      </c>
      <c r="H150" s="20" t="s">
        <v>421</v>
      </c>
      <c r="I150" s="21" t="s">
        <v>422</v>
      </c>
      <c r="J150" s="10" t="s">
        <v>5103</v>
      </c>
      <c r="K150" s="10" t="s">
        <v>422</v>
      </c>
    </row>
    <row r="151" spans="1:11">
      <c r="A151" s="17"/>
      <c r="G151" s="19" t="s">
        <v>11</v>
      </c>
      <c r="H151" s="20" t="s">
        <v>423</v>
      </c>
      <c r="I151" s="21" t="s">
        <v>424</v>
      </c>
      <c r="J151" s="10" t="s">
        <v>5104</v>
      </c>
      <c r="K151" s="10" t="s">
        <v>424</v>
      </c>
    </row>
    <row r="152" spans="1:11">
      <c r="A152" s="17"/>
      <c r="G152" s="19" t="s">
        <v>11</v>
      </c>
      <c r="H152" s="20" t="s">
        <v>425</v>
      </c>
      <c r="I152" s="21" t="s">
        <v>426</v>
      </c>
      <c r="J152" s="10" t="s">
        <v>5105</v>
      </c>
      <c r="K152" s="10" t="s">
        <v>426</v>
      </c>
    </row>
    <row r="153" spans="1:11">
      <c r="A153" s="17"/>
      <c r="G153" s="19" t="s">
        <v>11</v>
      </c>
      <c r="H153" s="20" t="s">
        <v>427</v>
      </c>
      <c r="I153" s="21" t="s">
        <v>428</v>
      </c>
      <c r="J153" s="10" t="s">
        <v>5106</v>
      </c>
      <c r="K153" s="10" t="s">
        <v>428</v>
      </c>
    </row>
    <row r="154" spans="1:11">
      <c r="A154" s="17"/>
      <c r="G154" s="19" t="s">
        <v>11</v>
      </c>
      <c r="H154" s="20" t="s">
        <v>429</v>
      </c>
      <c r="I154" s="21" t="s">
        <v>430</v>
      </c>
      <c r="J154" s="10" t="s">
        <v>5107</v>
      </c>
      <c r="K154" s="10" t="s">
        <v>430</v>
      </c>
    </row>
    <row r="155" spans="1:11">
      <c r="A155" s="17"/>
      <c r="G155" s="19" t="s">
        <v>11</v>
      </c>
      <c r="H155" s="20" t="s">
        <v>431</v>
      </c>
      <c r="I155" s="21" t="s">
        <v>432</v>
      </c>
      <c r="J155" s="10" t="s">
        <v>5108</v>
      </c>
      <c r="K155" s="10" t="s">
        <v>432</v>
      </c>
    </row>
    <row r="156" spans="1:11">
      <c r="A156" s="17"/>
      <c r="G156" s="19" t="s">
        <v>11</v>
      </c>
      <c r="H156" s="20" t="s">
        <v>433</v>
      </c>
      <c r="I156" s="21" t="s">
        <v>434</v>
      </c>
      <c r="J156" s="10" t="s">
        <v>5109</v>
      </c>
      <c r="K156" s="10" t="s">
        <v>434</v>
      </c>
    </row>
    <row r="157" spans="1:11">
      <c r="A157" s="17"/>
      <c r="G157" s="19" t="s">
        <v>11</v>
      </c>
      <c r="H157" s="20" t="s">
        <v>435</v>
      </c>
      <c r="I157" s="21" t="s">
        <v>436</v>
      </c>
      <c r="J157" s="10" t="s">
        <v>5110</v>
      </c>
      <c r="K157" s="10" t="s">
        <v>436</v>
      </c>
    </row>
    <row r="158" spans="1:11">
      <c r="A158" s="17"/>
      <c r="G158" s="19" t="s">
        <v>11</v>
      </c>
      <c r="H158" s="20" t="s">
        <v>437</v>
      </c>
      <c r="I158" s="21" t="s">
        <v>438</v>
      </c>
      <c r="J158" s="10" t="s">
        <v>5111</v>
      </c>
      <c r="K158" s="10" t="s">
        <v>438</v>
      </c>
    </row>
    <row r="159" spans="1:11">
      <c r="A159" s="17"/>
      <c r="G159" s="19" t="s">
        <v>11</v>
      </c>
      <c r="H159" s="20" t="s">
        <v>439</v>
      </c>
      <c r="I159" s="21" t="s">
        <v>440</v>
      </c>
      <c r="J159" s="10" t="s">
        <v>5112</v>
      </c>
      <c r="K159" s="10" t="s">
        <v>440</v>
      </c>
    </row>
    <row r="160" spans="1:11">
      <c r="A160" s="17"/>
      <c r="G160" s="19" t="s">
        <v>11</v>
      </c>
      <c r="H160" s="20" t="s">
        <v>441</v>
      </c>
      <c r="I160" s="21" t="s">
        <v>442</v>
      </c>
      <c r="J160" s="10" t="s">
        <v>5113</v>
      </c>
      <c r="K160" s="10" t="s">
        <v>442</v>
      </c>
    </row>
    <row r="161" spans="7:11">
      <c r="G161" s="19" t="s">
        <v>11</v>
      </c>
      <c r="H161" s="20" t="s">
        <v>443</v>
      </c>
      <c r="I161" s="21" t="s">
        <v>444</v>
      </c>
      <c r="J161" s="10" t="s">
        <v>5114</v>
      </c>
      <c r="K161" s="10" t="s">
        <v>444</v>
      </c>
    </row>
    <row r="162" spans="7:11">
      <c r="G162" s="19" t="s">
        <v>11</v>
      </c>
      <c r="H162" s="20" t="s">
        <v>445</v>
      </c>
      <c r="I162" s="21" t="s">
        <v>446</v>
      </c>
      <c r="J162" s="10" t="s">
        <v>5115</v>
      </c>
      <c r="K162" s="10" t="s">
        <v>446</v>
      </c>
    </row>
    <row r="163" spans="7:11">
      <c r="G163" s="19" t="s">
        <v>11</v>
      </c>
      <c r="H163" s="20" t="s">
        <v>447</v>
      </c>
      <c r="I163" s="21" t="s">
        <v>448</v>
      </c>
      <c r="J163" s="10" t="s">
        <v>5116</v>
      </c>
      <c r="K163" s="10" t="s">
        <v>448</v>
      </c>
    </row>
    <row r="164" spans="7:11">
      <c r="G164" s="19" t="s">
        <v>11</v>
      </c>
      <c r="H164" s="20" t="s">
        <v>449</v>
      </c>
      <c r="I164" s="21" t="s">
        <v>450</v>
      </c>
      <c r="J164" s="10" t="s">
        <v>5117</v>
      </c>
      <c r="K164" s="10" t="s">
        <v>450</v>
      </c>
    </row>
    <row r="165" spans="7:11">
      <c r="G165" s="19" t="s">
        <v>11</v>
      </c>
      <c r="H165" s="20" t="s">
        <v>451</v>
      </c>
      <c r="I165" s="21" t="s">
        <v>452</v>
      </c>
      <c r="J165" s="10" t="s">
        <v>5118</v>
      </c>
      <c r="K165" s="10" t="s">
        <v>452</v>
      </c>
    </row>
    <row r="166" spans="7:11">
      <c r="G166" s="19" t="s">
        <v>11</v>
      </c>
      <c r="H166" s="20" t="s">
        <v>453</v>
      </c>
      <c r="I166" s="21" t="s">
        <v>454</v>
      </c>
      <c r="J166" s="10" t="s">
        <v>5119</v>
      </c>
      <c r="K166" s="10" t="s">
        <v>454</v>
      </c>
    </row>
    <row r="167" spans="7:11">
      <c r="G167" s="19" t="s">
        <v>11</v>
      </c>
      <c r="H167" s="20" t="s">
        <v>455</v>
      </c>
      <c r="I167" s="21" t="s">
        <v>456</v>
      </c>
      <c r="J167" s="10" t="s">
        <v>5120</v>
      </c>
      <c r="K167" s="10" t="s">
        <v>456</v>
      </c>
    </row>
    <row r="168" spans="7:11">
      <c r="G168" s="19" t="s">
        <v>11</v>
      </c>
      <c r="H168" s="20" t="s">
        <v>457</v>
      </c>
      <c r="I168" s="21" t="s">
        <v>458</v>
      </c>
      <c r="J168" s="10" t="s">
        <v>5121</v>
      </c>
      <c r="K168" s="10" t="s">
        <v>458</v>
      </c>
    </row>
    <row r="169" spans="7:11">
      <c r="G169" s="19" t="s">
        <v>11</v>
      </c>
      <c r="H169" s="20" t="s">
        <v>459</v>
      </c>
      <c r="I169" s="21" t="s">
        <v>460</v>
      </c>
      <c r="J169" s="10" t="s">
        <v>5122</v>
      </c>
      <c r="K169" s="10" t="s">
        <v>460</v>
      </c>
    </row>
    <row r="170" spans="7:11">
      <c r="G170" s="19" t="s">
        <v>11</v>
      </c>
      <c r="H170" s="20" t="s">
        <v>461</v>
      </c>
      <c r="I170" s="21" t="s">
        <v>462</v>
      </c>
      <c r="J170" s="10" t="s">
        <v>5123</v>
      </c>
      <c r="K170" s="10" t="s">
        <v>462</v>
      </c>
    </row>
    <row r="171" spans="7:11">
      <c r="G171" s="19" t="s">
        <v>11</v>
      </c>
      <c r="H171" s="20" t="s">
        <v>463</v>
      </c>
      <c r="I171" s="21" t="s">
        <v>464</v>
      </c>
      <c r="J171" s="10" t="s">
        <v>5124</v>
      </c>
      <c r="K171" s="10" t="s">
        <v>464</v>
      </c>
    </row>
    <row r="172" spans="7:11">
      <c r="G172" s="19" t="s">
        <v>11</v>
      </c>
      <c r="H172" s="20" t="s">
        <v>465</v>
      </c>
      <c r="I172" s="21" t="s">
        <v>466</v>
      </c>
      <c r="J172" s="10" t="s">
        <v>5125</v>
      </c>
      <c r="K172" s="10" t="s">
        <v>466</v>
      </c>
    </row>
    <row r="173" spans="7:11">
      <c r="G173" s="19" t="s">
        <v>11</v>
      </c>
      <c r="H173" s="20" t="s">
        <v>467</v>
      </c>
      <c r="I173" s="21" t="s">
        <v>468</v>
      </c>
      <c r="J173" s="10" t="s">
        <v>5126</v>
      </c>
      <c r="K173" s="10" t="s">
        <v>468</v>
      </c>
    </row>
    <row r="174" spans="7:11">
      <c r="G174" s="19" t="s">
        <v>11</v>
      </c>
      <c r="H174" s="20" t="s">
        <v>469</v>
      </c>
      <c r="I174" s="21" t="s">
        <v>470</v>
      </c>
      <c r="J174" s="10" t="s">
        <v>5127</v>
      </c>
      <c r="K174" s="10" t="s">
        <v>470</v>
      </c>
    </row>
    <row r="175" spans="7:11">
      <c r="G175" s="19" t="s">
        <v>11</v>
      </c>
      <c r="H175" s="20" t="s">
        <v>471</v>
      </c>
      <c r="I175" s="21" t="s">
        <v>472</v>
      </c>
      <c r="J175" s="10" t="s">
        <v>5128</v>
      </c>
      <c r="K175" s="10" t="s">
        <v>472</v>
      </c>
    </row>
    <row r="176" spans="7:11">
      <c r="G176" s="19" t="s">
        <v>11</v>
      </c>
      <c r="H176" s="20" t="s">
        <v>473</v>
      </c>
      <c r="I176" s="21" t="s">
        <v>474</v>
      </c>
      <c r="J176" s="10" t="s">
        <v>5129</v>
      </c>
      <c r="K176" s="10" t="s">
        <v>474</v>
      </c>
    </row>
    <row r="177" spans="7:11">
      <c r="G177" s="19" t="s">
        <v>11</v>
      </c>
      <c r="H177" s="20" t="s">
        <v>475</v>
      </c>
      <c r="I177" s="21" t="s">
        <v>476</v>
      </c>
      <c r="J177" s="10" t="s">
        <v>5130</v>
      </c>
      <c r="K177" s="10" t="s">
        <v>476</v>
      </c>
    </row>
    <row r="178" spans="7:11">
      <c r="G178" s="19" t="s">
        <v>11</v>
      </c>
      <c r="H178" s="20" t="s">
        <v>477</v>
      </c>
      <c r="I178" s="21" t="s">
        <v>478</v>
      </c>
      <c r="J178" s="10" t="s">
        <v>5131</v>
      </c>
      <c r="K178" s="10" t="s">
        <v>478</v>
      </c>
    </row>
    <row r="179" spans="7:11">
      <c r="G179" s="19" t="s">
        <v>11</v>
      </c>
      <c r="H179" s="20" t="s">
        <v>479</v>
      </c>
      <c r="I179" s="21" t="s">
        <v>480</v>
      </c>
      <c r="J179" s="10" t="s">
        <v>5132</v>
      </c>
      <c r="K179" s="10" t="s">
        <v>480</v>
      </c>
    </row>
    <row r="180" spans="7:11">
      <c r="G180" s="19" t="s">
        <v>11</v>
      </c>
      <c r="H180" s="20" t="s">
        <v>481</v>
      </c>
      <c r="I180" s="21" t="s">
        <v>482</v>
      </c>
      <c r="J180" s="10" t="s">
        <v>5133</v>
      </c>
      <c r="K180" s="10" t="s">
        <v>482</v>
      </c>
    </row>
    <row r="181" spans="7:11">
      <c r="G181" s="19" t="s">
        <v>11</v>
      </c>
      <c r="H181" s="20" t="s">
        <v>483</v>
      </c>
      <c r="I181" s="21" t="s">
        <v>484</v>
      </c>
      <c r="J181" s="10" t="s">
        <v>5134</v>
      </c>
      <c r="K181" s="10" t="s">
        <v>484</v>
      </c>
    </row>
    <row r="182" spans="7:11">
      <c r="G182" s="19" t="s">
        <v>11</v>
      </c>
      <c r="H182" s="20" t="s">
        <v>3620</v>
      </c>
      <c r="I182" s="21" t="s">
        <v>3634</v>
      </c>
      <c r="J182" s="10" t="s">
        <v>5135</v>
      </c>
      <c r="K182" s="10" t="s">
        <v>3634</v>
      </c>
    </row>
    <row r="183" spans="7:11">
      <c r="G183" s="220" t="s">
        <v>11</v>
      </c>
      <c r="H183" s="19" t="s">
        <v>3621</v>
      </c>
      <c r="I183" s="221" t="s">
        <v>3635</v>
      </c>
      <c r="J183" s="10" t="s">
        <v>5021</v>
      </c>
      <c r="K183" s="10" t="s">
        <v>3635</v>
      </c>
    </row>
    <row r="184" spans="7:11">
      <c r="G184" s="19" t="s">
        <v>11</v>
      </c>
      <c r="H184" s="20" t="s">
        <v>3622</v>
      </c>
      <c r="I184" s="21" t="s">
        <v>3636</v>
      </c>
      <c r="J184" s="10" t="s">
        <v>5136</v>
      </c>
      <c r="K184" s="10" t="s">
        <v>3636</v>
      </c>
    </row>
    <row r="185" spans="7:11">
      <c r="G185" s="19" t="s">
        <v>11</v>
      </c>
      <c r="H185" s="20" t="s">
        <v>3623</v>
      </c>
      <c r="I185" s="21" t="s">
        <v>3637</v>
      </c>
      <c r="J185" s="10" t="s">
        <v>5137</v>
      </c>
      <c r="K185" s="10" t="s">
        <v>3637</v>
      </c>
    </row>
    <row r="186" spans="7:11">
      <c r="G186" s="19" t="s">
        <v>11</v>
      </c>
      <c r="H186" s="20" t="s">
        <v>3624</v>
      </c>
      <c r="I186" s="21" t="s">
        <v>3638</v>
      </c>
      <c r="J186" s="10" t="s">
        <v>5138</v>
      </c>
      <c r="K186" s="10" t="s">
        <v>3638</v>
      </c>
    </row>
    <row r="187" spans="7:11">
      <c r="G187" s="19" t="s">
        <v>11</v>
      </c>
      <c r="H187" s="20" t="s">
        <v>3625</v>
      </c>
      <c r="I187" s="21" t="s">
        <v>3639</v>
      </c>
      <c r="J187" s="10" t="s">
        <v>5139</v>
      </c>
      <c r="K187" s="10" t="s">
        <v>3639</v>
      </c>
    </row>
    <row r="188" spans="7:11">
      <c r="G188" s="13" t="s">
        <v>3626</v>
      </c>
      <c r="H188" s="222"/>
      <c r="I188" s="223" t="s">
        <v>485</v>
      </c>
      <c r="J188" s="10" t="s">
        <v>3626</v>
      </c>
      <c r="K188" s="10" t="s">
        <v>485</v>
      </c>
    </row>
    <row r="189" spans="7:11">
      <c r="G189" s="19" t="s">
        <v>3626</v>
      </c>
      <c r="H189" s="20" t="s">
        <v>486</v>
      </c>
      <c r="I189" s="21" t="s">
        <v>487</v>
      </c>
      <c r="J189" s="10" t="s">
        <v>5140</v>
      </c>
      <c r="K189" s="10" t="s">
        <v>487</v>
      </c>
    </row>
    <row r="190" spans="7:11">
      <c r="G190" s="19" t="s">
        <v>3626</v>
      </c>
      <c r="H190" s="20" t="s">
        <v>488</v>
      </c>
      <c r="I190" s="21" t="s">
        <v>489</v>
      </c>
      <c r="J190" s="10" t="s">
        <v>5141</v>
      </c>
      <c r="K190" s="10" t="s">
        <v>489</v>
      </c>
    </row>
    <row r="191" spans="7:11">
      <c r="G191" s="19" t="s">
        <v>3626</v>
      </c>
      <c r="H191" s="20" t="s">
        <v>490</v>
      </c>
      <c r="I191" s="21" t="s">
        <v>491</v>
      </c>
      <c r="J191" s="10" t="s">
        <v>5142</v>
      </c>
      <c r="K191" s="10" t="s">
        <v>491</v>
      </c>
    </row>
    <row r="192" spans="7:11">
      <c r="G192" s="19" t="s">
        <v>3626</v>
      </c>
      <c r="H192" s="20" t="s">
        <v>492</v>
      </c>
      <c r="I192" s="21" t="s">
        <v>493</v>
      </c>
      <c r="J192" s="10" t="s">
        <v>5143</v>
      </c>
      <c r="K192" s="10" t="s">
        <v>493</v>
      </c>
    </row>
    <row r="193" spans="7:11">
      <c r="G193" s="19" t="s">
        <v>3626</v>
      </c>
      <c r="H193" s="20" t="s">
        <v>494</v>
      </c>
      <c r="I193" s="21" t="s">
        <v>495</v>
      </c>
      <c r="J193" s="10" t="s">
        <v>5144</v>
      </c>
      <c r="K193" s="10" t="s">
        <v>495</v>
      </c>
    </row>
    <row r="194" spans="7:11">
      <c r="G194" s="19" t="s">
        <v>3626</v>
      </c>
      <c r="H194" s="20" t="s">
        <v>496</v>
      </c>
      <c r="I194" s="21" t="s">
        <v>497</v>
      </c>
      <c r="J194" s="10" t="s">
        <v>5145</v>
      </c>
      <c r="K194" s="10" t="s">
        <v>497</v>
      </c>
    </row>
    <row r="195" spans="7:11">
      <c r="G195" s="19" t="s">
        <v>3626</v>
      </c>
      <c r="H195" s="20" t="s">
        <v>498</v>
      </c>
      <c r="I195" s="21" t="s">
        <v>499</v>
      </c>
      <c r="J195" s="10" t="s">
        <v>5146</v>
      </c>
      <c r="K195" s="10" t="s">
        <v>499</v>
      </c>
    </row>
    <row r="196" spans="7:11">
      <c r="G196" s="19" t="s">
        <v>3626</v>
      </c>
      <c r="H196" s="20" t="s">
        <v>500</v>
      </c>
      <c r="I196" s="21" t="s">
        <v>501</v>
      </c>
      <c r="J196" s="10" t="s">
        <v>5147</v>
      </c>
      <c r="K196" s="10" t="s">
        <v>501</v>
      </c>
    </row>
    <row r="197" spans="7:11">
      <c r="G197" s="19" t="s">
        <v>3626</v>
      </c>
      <c r="H197" s="20" t="s">
        <v>502</v>
      </c>
      <c r="I197" s="21" t="s">
        <v>503</v>
      </c>
      <c r="J197" s="10" t="s">
        <v>5148</v>
      </c>
      <c r="K197" s="10" t="s">
        <v>503</v>
      </c>
    </row>
    <row r="198" spans="7:11">
      <c r="G198" s="19" t="s">
        <v>3626</v>
      </c>
      <c r="H198" s="20" t="s">
        <v>504</v>
      </c>
      <c r="I198" s="21" t="s">
        <v>505</v>
      </c>
      <c r="J198" s="10" t="s">
        <v>5149</v>
      </c>
      <c r="K198" s="10" t="s">
        <v>505</v>
      </c>
    </row>
    <row r="199" spans="7:11">
      <c r="G199" s="19" t="s">
        <v>3626</v>
      </c>
      <c r="H199" s="20" t="s">
        <v>506</v>
      </c>
      <c r="I199" s="21" t="s">
        <v>507</v>
      </c>
      <c r="J199" s="10" t="s">
        <v>5150</v>
      </c>
      <c r="K199" s="10" t="s">
        <v>507</v>
      </c>
    </row>
    <row r="200" spans="7:11">
      <c r="G200" s="19" t="s">
        <v>3626</v>
      </c>
      <c r="H200" s="20" t="s">
        <v>508</v>
      </c>
      <c r="I200" s="21" t="s">
        <v>509</v>
      </c>
      <c r="J200" s="10" t="s">
        <v>5151</v>
      </c>
      <c r="K200" s="10" t="s">
        <v>509</v>
      </c>
    </row>
    <row r="201" spans="7:11">
      <c r="G201" s="19" t="s">
        <v>3626</v>
      </c>
      <c r="H201" s="20" t="s">
        <v>510</v>
      </c>
      <c r="I201" s="21" t="s">
        <v>511</v>
      </c>
      <c r="J201" s="10" t="s">
        <v>5152</v>
      </c>
      <c r="K201" s="10" t="s">
        <v>511</v>
      </c>
    </row>
    <row r="202" spans="7:11">
      <c r="G202" s="19" t="s">
        <v>3626</v>
      </c>
      <c r="H202" s="20" t="s">
        <v>512</v>
      </c>
      <c r="I202" s="21" t="s">
        <v>513</v>
      </c>
      <c r="J202" s="10" t="s">
        <v>5153</v>
      </c>
      <c r="K202" s="10" t="s">
        <v>513</v>
      </c>
    </row>
    <row r="203" spans="7:11">
      <c r="G203" s="19" t="s">
        <v>3626</v>
      </c>
      <c r="H203" s="20" t="s">
        <v>514</v>
      </c>
      <c r="I203" s="21" t="s">
        <v>515</v>
      </c>
      <c r="J203" s="10" t="s">
        <v>5154</v>
      </c>
      <c r="K203" s="10" t="s">
        <v>515</v>
      </c>
    </row>
    <row r="204" spans="7:11">
      <c r="G204" s="19" t="s">
        <v>3626</v>
      </c>
      <c r="H204" s="20" t="s">
        <v>516</v>
      </c>
      <c r="I204" s="21" t="s">
        <v>517</v>
      </c>
      <c r="J204" s="10" t="s">
        <v>5155</v>
      </c>
      <c r="K204" s="10" t="s">
        <v>517</v>
      </c>
    </row>
    <row r="205" spans="7:11">
      <c r="G205" s="19" t="s">
        <v>3626</v>
      </c>
      <c r="H205" s="20" t="s">
        <v>518</v>
      </c>
      <c r="I205" s="21" t="s">
        <v>519</v>
      </c>
      <c r="J205" s="10" t="s">
        <v>5156</v>
      </c>
      <c r="K205" s="10" t="s">
        <v>519</v>
      </c>
    </row>
    <row r="206" spans="7:11">
      <c r="G206" s="19" t="s">
        <v>3626</v>
      </c>
      <c r="H206" s="20" t="s">
        <v>520</v>
      </c>
      <c r="I206" s="21" t="s">
        <v>521</v>
      </c>
      <c r="J206" s="10" t="s">
        <v>5157</v>
      </c>
      <c r="K206" s="10" t="s">
        <v>521</v>
      </c>
    </row>
    <row r="207" spans="7:11">
      <c r="G207" s="19" t="s">
        <v>3626</v>
      </c>
      <c r="H207" s="20" t="s">
        <v>522</v>
      </c>
      <c r="I207" s="21" t="s">
        <v>523</v>
      </c>
      <c r="J207" s="10" t="s">
        <v>5158</v>
      </c>
      <c r="K207" s="10" t="s">
        <v>523</v>
      </c>
    </row>
    <row r="208" spans="7:11">
      <c r="G208" s="19" t="s">
        <v>3626</v>
      </c>
      <c r="H208" s="20" t="s">
        <v>524</v>
      </c>
      <c r="I208" s="21" t="s">
        <v>525</v>
      </c>
      <c r="J208" s="10" t="s">
        <v>5159</v>
      </c>
      <c r="K208" s="10" t="s">
        <v>525</v>
      </c>
    </row>
    <row r="209" spans="7:11">
      <c r="G209" s="19" t="s">
        <v>3626</v>
      </c>
      <c r="H209" s="20" t="s">
        <v>526</v>
      </c>
      <c r="I209" s="21" t="s">
        <v>527</v>
      </c>
      <c r="J209" s="10" t="s">
        <v>5160</v>
      </c>
      <c r="K209" s="10" t="s">
        <v>527</v>
      </c>
    </row>
    <row r="210" spans="7:11">
      <c r="G210" s="19" t="s">
        <v>3626</v>
      </c>
      <c r="H210" s="20" t="s">
        <v>528</v>
      </c>
      <c r="I210" s="21" t="s">
        <v>529</v>
      </c>
      <c r="J210" s="10" t="s">
        <v>5161</v>
      </c>
      <c r="K210" s="10" t="s">
        <v>529</v>
      </c>
    </row>
    <row r="211" spans="7:11">
      <c r="G211" s="19" t="s">
        <v>3626</v>
      </c>
      <c r="H211" s="20" t="s">
        <v>530</v>
      </c>
      <c r="I211" s="21" t="s">
        <v>531</v>
      </c>
      <c r="J211" s="10" t="s">
        <v>5162</v>
      </c>
      <c r="K211" s="10" t="s">
        <v>531</v>
      </c>
    </row>
    <row r="212" spans="7:11">
      <c r="G212" s="19" t="s">
        <v>3626</v>
      </c>
      <c r="H212" s="20" t="s">
        <v>532</v>
      </c>
      <c r="I212" s="21" t="s">
        <v>533</v>
      </c>
      <c r="J212" s="10" t="s">
        <v>5163</v>
      </c>
      <c r="K212" s="10" t="s">
        <v>533</v>
      </c>
    </row>
    <row r="213" spans="7:11">
      <c r="G213" s="19" t="s">
        <v>3626</v>
      </c>
      <c r="H213" s="20" t="s">
        <v>534</v>
      </c>
      <c r="I213" s="21" t="s">
        <v>535</v>
      </c>
      <c r="J213" s="10" t="s">
        <v>5164</v>
      </c>
      <c r="K213" s="10" t="s">
        <v>535</v>
      </c>
    </row>
    <row r="214" spans="7:11">
      <c r="G214" s="19" t="s">
        <v>3626</v>
      </c>
      <c r="H214" s="20" t="s">
        <v>536</v>
      </c>
      <c r="I214" s="21" t="s">
        <v>537</v>
      </c>
      <c r="J214" s="10" t="s">
        <v>5165</v>
      </c>
      <c r="K214" s="10" t="s">
        <v>537</v>
      </c>
    </row>
    <row r="215" spans="7:11">
      <c r="G215" s="19" t="s">
        <v>3626</v>
      </c>
      <c r="H215" s="20" t="s">
        <v>538</v>
      </c>
      <c r="I215" s="21" t="s">
        <v>539</v>
      </c>
      <c r="J215" s="10" t="s">
        <v>5166</v>
      </c>
      <c r="K215" s="10" t="s">
        <v>539</v>
      </c>
    </row>
    <row r="216" spans="7:11">
      <c r="G216" s="19" t="s">
        <v>3626</v>
      </c>
      <c r="H216" s="20" t="s">
        <v>540</v>
      </c>
      <c r="I216" s="21" t="s">
        <v>541</v>
      </c>
      <c r="J216" s="10" t="s">
        <v>5167</v>
      </c>
      <c r="K216" s="10" t="s">
        <v>541</v>
      </c>
    </row>
    <row r="217" spans="7:11">
      <c r="G217" s="19" t="s">
        <v>3626</v>
      </c>
      <c r="H217" s="20" t="s">
        <v>542</v>
      </c>
      <c r="I217" s="21" t="s">
        <v>543</v>
      </c>
      <c r="J217" s="10" t="s">
        <v>5168</v>
      </c>
      <c r="K217" s="10" t="s">
        <v>543</v>
      </c>
    </row>
    <row r="218" spans="7:11">
      <c r="G218" s="19" t="s">
        <v>3626</v>
      </c>
      <c r="H218" s="20" t="s">
        <v>544</v>
      </c>
      <c r="I218" s="21" t="s">
        <v>545</v>
      </c>
      <c r="J218" s="10" t="s">
        <v>5169</v>
      </c>
      <c r="K218" s="10" t="s">
        <v>545</v>
      </c>
    </row>
    <row r="219" spans="7:11">
      <c r="G219" s="19" t="s">
        <v>3626</v>
      </c>
      <c r="H219" s="20" t="s">
        <v>546</v>
      </c>
      <c r="I219" s="21" t="s">
        <v>547</v>
      </c>
      <c r="J219" s="10" t="s">
        <v>5170</v>
      </c>
      <c r="K219" s="10" t="s">
        <v>547</v>
      </c>
    </row>
    <row r="220" spans="7:11">
      <c r="G220" s="19" t="s">
        <v>3626</v>
      </c>
      <c r="H220" s="20" t="s">
        <v>548</v>
      </c>
      <c r="I220" s="21" t="s">
        <v>549</v>
      </c>
      <c r="J220" s="10" t="s">
        <v>5171</v>
      </c>
      <c r="K220" s="10" t="s">
        <v>549</v>
      </c>
    </row>
    <row r="221" spans="7:11">
      <c r="G221" s="19" t="s">
        <v>3626</v>
      </c>
      <c r="H221" s="20" t="s">
        <v>550</v>
      </c>
      <c r="I221" s="21" t="s">
        <v>551</v>
      </c>
      <c r="J221" s="10" t="s">
        <v>5172</v>
      </c>
      <c r="K221" s="10" t="s">
        <v>551</v>
      </c>
    </row>
    <row r="222" spans="7:11">
      <c r="G222" s="19" t="s">
        <v>3626</v>
      </c>
      <c r="H222" s="20" t="s">
        <v>552</v>
      </c>
      <c r="I222" s="21" t="s">
        <v>553</v>
      </c>
      <c r="J222" s="10" t="s">
        <v>5173</v>
      </c>
      <c r="K222" s="10" t="s">
        <v>553</v>
      </c>
    </row>
    <row r="223" spans="7:11">
      <c r="G223" s="19" t="s">
        <v>3626</v>
      </c>
      <c r="H223" s="20" t="s">
        <v>554</v>
      </c>
      <c r="I223" s="21" t="s">
        <v>555</v>
      </c>
      <c r="J223" s="10" t="s">
        <v>5174</v>
      </c>
      <c r="K223" s="10" t="s">
        <v>555</v>
      </c>
    </row>
    <row r="224" spans="7:11">
      <c r="G224" s="220" t="s">
        <v>3626</v>
      </c>
      <c r="H224" s="19" t="s">
        <v>556</v>
      </c>
      <c r="I224" s="221" t="s">
        <v>557</v>
      </c>
      <c r="J224" s="10" t="s">
        <v>5175</v>
      </c>
      <c r="K224" s="10" t="s">
        <v>557</v>
      </c>
    </row>
    <row r="225" spans="7:11">
      <c r="G225" s="19" t="s">
        <v>3626</v>
      </c>
      <c r="H225" s="20" t="s">
        <v>558</v>
      </c>
      <c r="I225" s="21" t="s">
        <v>559</v>
      </c>
      <c r="J225" s="10" t="s">
        <v>5176</v>
      </c>
      <c r="K225" s="10" t="s">
        <v>559</v>
      </c>
    </row>
    <row r="226" spans="7:11">
      <c r="G226" s="19" t="s">
        <v>3626</v>
      </c>
      <c r="H226" s="20" t="s">
        <v>560</v>
      </c>
      <c r="I226" s="21" t="s">
        <v>561</v>
      </c>
      <c r="J226" s="10" t="s">
        <v>5177</v>
      </c>
      <c r="K226" s="10" t="s">
        <v>561</v>
      </c>
    </row>
    <row r="227" spans="7:11">
      <c r="G227" s="19" t="s">
        <v>3626</v>
      </c>
      <c r="H227" s="20" t="s">
        <v>562</v>
      </c>
      <c r="I227" s="21" t="s">
        <v>563</v>
      </c>
      <c r="J227" s="10" t="s">
        <v>5178</v>
      </c>
      <c r="K227" s="10" t="s">
        <v>563</v>
      </c>
    </row>
    <row r="228" spans="7:11">
      <c r="G228" s="19" t="s">
        <v>3626</v>
      </c>
      <c r="H228" s="20" t="s">
        <v>564</v>
      </c>
      <c r="I228" s="21" t="s">
        <v>565</v>
      </c>
      <c r="J228" s="10" t="s">
        <v>5179</v>
      </c>
      <c r="K228" s="10" t="s">
        <v>565</v>
      </c>
    </row>
    <row r="229" spans="7:11">
      <c r="G229" s="13" t="s">
        <v>28</v>
      </c>
      <c r="H229" s="222"/>
      <c r="I229" s="223" t="s">
        <v>566</v>
      </c>
      <c r="J229" s="10" t="s">
        <v>28</v>
      </c>
      <c r="K229" s="10" t="s">
        <v>566</v>
      </c>
    </row>
    <row r="230" spans="7:11">
      <c r="G230" s="19" t="s">
        <v>28</v>
      </c>
      <c r="H230" s="20" t="s">
        <v>567</v>
      </c>
      <c r="I230" s="21" t="s">
        <v>568</v>
      </c>
      <c r="J230" s="10" t="s">
        <v>5180</v>
      </c>
      <c r="K230" s="10" t="s">
        <v>568</v>
      </c>
    </row>
    <row r="231" spans="7:11">
      <c r="G231" s="19" t="s">
        <v>28</v>
      </c>
      <c r="H231" s="20" t="s">
        <v>569</v>
      </c>
      <c r="I231" s="21" t="s">
        <v>570</v>
      </c>
      <c r="J231" s="10" t="s">
        <v>5181</v>
      </c>
      <c r="K231" s="10" t="s">
        <v>570</v>
      </c>
    </row>
    <row r="232" spans="7:11">
      <c r="G232" s="19" t="s">
        <v>28</v>
      </c>
      <c r="H232" s="20" t="s">
        <v>571</v>
      </c>
      <c r="I232" s="21" t="s">
        <v>572</v>
      </c>
      <c r="J232" s="10" t="s">
        <v>5182</v>
      </c>
      <c r="K232" s="10" t="s">
        <v>572</v>
      </c>
    </row>
    <row r="233" spans="7:11">
      <c r="G233" s="19" t="s">
        <v>28</v>
      </c>
      <c r="H233" s="20" t="s">
        <v>573</v>
      </c>
      <c r="I233" s="21" t="s">
        <v>574</v>
      </c>
      <c r="J233" s="10" t="s">
        <v>5183</v>
      </c>
      <c r="K233" s="10" t="s">
        <v>574</v>
      </c>
    </row>
    <row r="234" spans="7:11">
      <c r="G234" s="19" t="s">
        <v>28</v>
      </c>
      <c r="H234" s="20" t="s">
        <v>575</v>
      </c>
      <c r="I234" s="21" t="s">
        <v>576</v>
      </c>
      <c r="J234" s="10" t="s">
        <v>5184</v>
      </c>
      <c r="K234" s="10" t="s">
        <v>576</v>
      </c>
    </row>
    <row r="235" spans="7:11">
      <c r="G235" s="19" t="s">
        <v>28</v>
      </c>
      <c r="H235" s="20" t="s">
        <v>577</v>
      </c>
      <c r="I235" s="21" t="s">
        <v>578</v>
      </c>
      <c r="J235" s="10" t="s">
        <v>5185</v>
      </c>
      <c r="K235" s="10" t="s">
        <v>578</v>
      </c>
    </row>
    <row r="236" spans="7:11">
      <c r="G236" s="19" t="s">
        <v>28</v>
      </c>
      <c r="H236" s="20" t="s">
        <v>579</v>
      </c>
      <c r="I236" s="21" t="s">
        <v>580</v>
      </c>
      <c r="J236" s="10" t="s">
        <v>5186</v>
      </c>
      <c r="K236" s="10" t="s">
        <v>580</v>
      </c>
    </row>
    <row r="237" spans="7:11">
      <c r="G237" s="19" t="s">
        <v>28</v>
      </c>
      <c r="H237" s="20" t="s">
        <v>581</v>
      </c>
      <c r="I237" s="21" t="s">
        <v>582</v>
      </c>
      <c r="J237" s="10" t="s">
        <v>5187</v>
      </c>
      <c r="K237" s="10" t="s">
        <v>582</v>
      </c>
    </row>
    <row r="238" spans="7:11">
      <c r="G238" s="19" t="s">
        <v>28</v>
      </c>
      <c r="H238" s="20" t="s">
        <v>583</v>
      </c>
      <c r="I238" s="21" t="s">
        <v>584</v>
      </c>
      <c r="J238" s="10" t="s">
        <v>5188</v>
      </c>
      <c r="K238" s="10" t="s">
        <v>584</v>
      </c>
    </row>
    <row r="239" spans="7:11">
      <c r="G239" s="19" t="s">
        <v>28</v>
      </c>
      <c r="H239" s="20" t="s">
        <v>585</v>
      </c>
      <c r="I239" s="21" t="s">
        <v>586</v>
      </c>
      <c r="J239" s="10" t="s">
        <v>5189</v>
      </c>
      <c r="K239" s="10" t="s">
        <v>586</v>
      </c>
    </row>
    <row r="240" spans="7:11">
      <c r="G240" s="19" t="s">
        <v>28</v>
      </c>
      <c r="H240" s="20" t="s">
        <v>587</v>
      </c>
      <c r="I240" s="21" t="s">
        <v>588</v>
      </c>
      <c r="J240" s="10" t="s">
        <v>5190</v>
      </c>
      <c r="K240" s="10" t="s">
        <v>588</v>
      </c>
    </row>
    <row r="241" spans="7:11">
      <c r="G241" s="19" t="s">
        <v>28</v>
      </c>
      <c r="H241" s="20" t="s">
        <v>589</v>
      </c>
      <c r="I241" s="21" t="s">
        <v>590</v>
      </c>
      <c r="J241" s="10" t="s">
        <v>5191</v>
      </c>
      <c r="K241" s="10" t="s">
        <v>590</v>
      </c>
    </row>
    <row r="242" spans="7:11">
      <c r="G242" s="19" t="s">
        <v>28</v>
      </c>
      <c r="H242" s="20" t="s">
        <v>591</v>
      </c>
      <c r="I242" s="21" t="s">
        <v>592</v>
      </c>
      <c r="J242" s="10" t="s">
        <v>5192</v>
      </c>
      <c r="K242" s="10" t="s">
        <v>592</v>
      </c>
    </row>
    <row r="243" spans="7:11">
      <c r="G243" s="19" t="s">
        <v>28</v>
      </c>
      <c r="H243" s="20" t="s">
        <v>3627</v>
      </c>
      <c r="I243" s="21" t="s">
        <v>593</v>
      </c>
      <c r="J243" s="10" t="s">
        <v>5193</v>
      </c>
      <c r="K243" s="10" t="s">
        <v>593</v>
      </c>
    </row>
    <row r="244" spans="7:11">
      <c r="G244" s="19" t="s">
        <v>28</v>
      </c>
      <c r="H244" s="20" t="s">
        <v>594</v>
      </c>
      <c r="I244" s="21" t="s">
        <v>595</v>
      </c>
      <c r="J244" s="10" t="s">
        <v>5194</v>
      </c>
      <c r="K244" s="10" t="s">
        <v>595</v>
      </c>
    </row>
    <row r="245" spans="7:11">
      <c r="G245" s="19" t="s">
        <v>28</v>
      </c>
      <c r="H245" s="20" t="s">
        <v>596</v>
      </c>
      <c r="I245" s="21" t="s">
        <v>597</v>
      </c>
      <c r="J245" s="10" t="s">
        <v>5195</v>
      </c>
      <c r="K245" s="10" t="s">
        <v>597</v>
      </c>
    </row>
    <row r="246" spans="7:11">
      <c r="G246" s="19" t="s">
        <v>28</v>
      </c>
      <c r="H246" s="20" t="s">
        <v>598</v>
      </c>
      <c r="I246" s="21" t="s">
        <v>599</v>
      </c>
      <c r="J246" s="10" t="s">
        <v>5196</v>
      </c>
      <c r="K246" s="10" t="s">
        <v>599</v>
      </c>
    </row>
    <row r="247" spans="7:11">
      <c r="G247" s="19" t="s">
        <v>28</v>
      </c>
      <c r="H247" s="20" t="s">
        <v>600</v>
      </c>
      <c r="I247" s="21" t="s">
        <v>601</v>
      </c>
      <c r="J247" s="10" t="s">
        <v>5197</v>
      </c>
      <c r="K247" s="10" t="s">
        <v>601</v>
      </c>
    </row>
    <row r="248" spans="7:11">
      <c r="G248" s="19" t="s">
        <v>28</v>
      </c>
      <c r="H248" s="20" t="s">
        <v>602</v>
      </c>
      <c r="I248" s="21" t="s">
        <v>603</v>
      </c>
      <c r="J248" s="10" t="s">
        <v>5198</v>
      </c>
      <c r="K248" s="10" t="s">
        <v>603</v>
      </c>
    </row>
    <row r="249" spans="7:11">
      <c r="G249" s="19" t="s">
        <v>28</v>
      </c>
      <c r="H249" s="20" t="s">
        <v>604</v>
      </c>
      <c r="I249" s="21" t="s">
        <v>605</v>
      </c>
      <c r="J249" s="10" t="s">
        <v>5199</v>
      </c>
      <c r="K249" s="10" t="s">
        <v>605</v>
      </c>
    </row>
    <row r="250" spans="7:11">
      <c r="G250" s="19" t="s">
        <v>28</v>
      </c>
      <c r="H250" s="20" t="s">
        <v>606</v>
      </c>
      <c r="I250" s="21" t="s">
        <v>607</v>
      </c>
      <c r="J250" s="10" t="s">
        <v>5200</v>
      </c>
      <c r="K250" s="10" t="s">
        <v>607</v>
      </c>
    </row>
    <row r="251" spans="7:11">
      <c r="G251" s="19" t="s">
        <v>28</v>
      </c>
      <c r="H251" s="20" t="s">
        <v>608</v>
      </c>
      <c r="I251" s="21" t="s">
        <v>609</v>
      </c>
      <c r="J251" s="10" t="s">
        <v>5201</v>
      </c>
      <c r="K251" s="10" t="s">
        <v>609</v>
      </c>
    </row>
    <row r="252" spans="7:11">
      <c r="G252" s="19" t="s">
        <v>28</v>
      </c>
      <c r="H252" s="20" t="s">
        <v>610</v>
      </c>
      <c r="I252" s="21" t="s">
        <v>611</v>
      </c>
      <c r="J252" s="10" t="s">
        <v>5202</v>
      </c>
      <c r="K252" s="10" t="s">
        <v>611</v>
      </c>
    </row>
    <row r="253" spans="7:11">
      <c r="G253" s="19" t="s">
        <v>28</v>
      </c>
      <c r="H253" s="20" t="s">
        <v>612</v>
      </c>
      <c r="I253" s="21" t="s">
        <v>613</v>
      </c>
      <c r="J253" s="10" t="s">
        <v>5203</v>
      </c>
      <c r="K253" s="10" t="s">
        <v>613</v>
      </c>
    </row>
    <row r="254" spans="7:11">
      <c r="G254" s="19" t="s">
        <v>28</v>
      </c>
      <c r="H254" s="20" t="s">
        <v>614</v>
      </c>
      <c r="I254" s="21" t="s">
        <v>615</v>
      </c>
      <c r="J254" s="10" t="s">
        <v>5204</v>
      </c>
      <c r="K254" s="10" t="s">
        <v>615</v>
      </c>
    </row>
    <row r="255" spans="7:11">
      <c r="G255" s="19" t="s">
        <v>28</v>
      </c>
      <c r="H255" s="20" t="s">
        <v>616</v>
      </c>
      <c r="I255" s="21" t="s">
        <v>617</v>
      </c>
      <c r="J255" s="10" t="s">
        <v>5205</v>
      </c>
      <c r="K255" s="10" t="s">
        <v>617</v>
      </c>
    </row>
    <row r="256" spans="7:11">
      <c r="G256" s="19" t="s">
        <v>28</v>
      </c>
      <c r="H256" s="20" t="s">
        <v>618</v>
      </c>
      <c r="I256" s="21" t="s">
        <v>619</v>
      </c>
      <c r="J256" s="10" t="s">
        <v>5206</v>
      </c>
      <c r="K256" s="10" t="s">
        <v>619</v>
      </c>
    </row>
    <row r="257" spans="7:11">
      <c r="G257" s="19" t="s">
        <v>28</v>
      </c>
      <c r="H257" s="20" t="s">
        <v>620</v>
      </c>
      <c r="I257" s="21" t="s">
        <v>621</v>
      </c>
      <c r="J257" s="10" t="s">
        <v>5207</v>
      </c>
      <c r="K257" s="10" t="s">
        <v>621</v>
      </c>
    </row>
    <row r="258" spans="7:11">
      <c r="G258" s="220" t="s">
        <v>28</v>
      </c>
      <c r="H258" s="19" t="s">
        <v>622</v>
      </c>
      <c r="I258" s="221" t="s">
        <v>623</v>
      </c>
      <c r="J258" s="10" t="s">
        <v>5208</v>
      </c>
      <c r="K258" s="10" t="s">
        <v>623</v>
      </c>
    </row>
    <row r="259" spans="7:11">
      <c r="G259" s="19" t="s">
        <v>28</v>
      </c>
      <c r="H259" s="20" t="s">
        <v>624</v>
      </c>
      <c r="I259" s="21" t="s">
        <v>625</v>
      </c>
      <c r="J259" s="10" t="s">
        <v>5209</v>
      </c>
      <c r="K259" s="10" t="s">
        <v>625</v>
      </c>
    </row>
    <row r="260" spans="7:11">
      <c r="G260" s="19" t="s">
        <v>28</v>
      </c>
      <c r="H260" s="20" t="s">
        <v>626</v>
      </c>
      <c r="I260" s="21" t="s">
        <v>627</v>
      </c>
      <c r="J260" s="10" t="s">
        <v>5210</v>
      </c>
      <c r="K260" s="10" t="s">
        <v>627</v>
      </c>
    </row>
    <row r="261" spans="7:11">
      <c r="G261" s="19" t="s">
        <v>28</v>
      </c>
      <c r="H261" s="20" t="s">
        <v>628</v>
      </c>
      <c r="I261" s="21" t="s">
        <v>629</v>
      </c>
      <c r="J261" s="10" t="s">
        <v>5211</v>
      </c>
      <c r="K261" s="10" t="s">
        <v>629</v>
      </c>
    </row>
    <row r="262" spans="7:11">
      <c r="G262" s="19" t="s">
        <v>28</v>
      </c>
      <c r="H262" s="20" t="s">
        <v>630</v>
      </c>
      <c r="I262" s="21" t="s">
        <v>631</v>
      </c>
      <c r="J262" s="10" t="s">
        <v>5212</v>
      </c>
      <c r="K262" s="10" t="s">
        <v>631</v>
      </c>
    </row>
    <row r="263" spans="7:11">
      <c r="G263" s="13" t="s">
        <v>35</v>
      </c>
      <c r="H263" s="222"/>
      <c r="I263" s="223" t="s">
        <v>632</v>
      </c>
      <c r="J263" s="10" t="s">
        <v>35</v>
      </c>
      <c r="K263" s="10" t="s">
        <v>632</v>
      </c>
    </row>
    <row r="264" spans="7:11">
      <c r="G264" s="19" t="s">
        <v>35</v>
      </c>
      <c r="H264" s="20" t="s">
        <v>633</v>
      </c>
      <c r="I264" s="21" t="s">
        <v>634</v>
      </c>
      <c r="J264" s="10" t="s">
        <v>5213</v>
      </c>
      <c r="K264" s="10" t="s">
        <v>634</v>
      </c>
    </row>
    <row r="265" spans="7:11">
      <c r="G265" s="19" t="s">
        <v>35</v>
      </c>
      <c r="H265" s="20" t="s">
        <v>635</v>
      </c>
      <c r="I265" s="21" t="s">
        <v>636</v>
      </c>
      <c r="J265" s="10" t="s">
        <v>5214</v>
      </c>
      <c r="K265" s="10" t="s">
        <v>636</v>
      </c>
    </row>
    <row r="266" spans="7:11">
      <c r="G266" s="19" t="s">
        <v>35</v>
      </c>
      <c r="H266" s="20" t="s">
        <v>637</v>
      </c>
      <c r="I266" s="21" t="s">
        <v>638</v>
      </c>
      <c r="J266" s="10" t="s">
        <v>5215</v>
      </c>
      <c r="K266" s="10" t="s">
        <v>638</v>
      </c>
    </row>
    <row r="267" spans="7:11">
      <c r="G267" s="19" t="s">
        <v>35</v>
      </c>
      <c r="H267" s="20" t="s">
        <v>639</v>
      </c>
      <c r="I267" s="21" t="s">
        <v>640</v>
      </c>
      <c r="J267" s="10" t="s">
        <v>5216</v>
      </c>
      <c r="K267" s="10" t="s">
        <v>640</v>
      </c>
    </row>
    <row r="268" spans="7:11">
      <c r="G268" s="19" t="s">
        <v>35</v>
      </c>
      <c r="H268" s="20" t="s">
        <v>641</v>
      </c>
      <c r="I268" s="21" t="s">
        <v>642</v>
      </c>
      <c r="J268" s="10" t="s">
        <v>5217</v>
      </c>
      <c r="K268" s="10" t="s">
        <v>642</v>
      </c>
    </row>
    <row r="269" spans="7:11">
      <c r="G269" s="19" t="s">
        <v>35</v>
      </c>
      <c r="H269" s="20" t="s">
        <v>643</v>
      </c>
      <c r="I269" s="21" t="s">
        <v>644</v>
      </c>
      <c r="J269" s="10" t="s">
        <v>5218</v>
      </c>
      <c r="K269" s="10" t="s">
        <v>644</v>
      </c>
    </row>
    <row r="270" spans="7:11">
      <c r="G270" s="19" t="s">
        <v>35</v>
      </c>
      <c r="H270" s="20" t="s">
        <v>645</v>
      </c>
      <c r="I270" s="21" t="s">
        <v>646</v>
      </c>
      <c r="J270" s="10" t="s">
        <v>5219</v>
      </c>
      <c r="K270" s="10" t="s">
        <v>646</v>
      </c>
    </row>
    <row r="271" spans="7:11">
      <c r="G271" s="19" t="s">
        <v>35</v>
      </c>
      <c r="H271" s="20" t="s">
        <v>647</v>
      </c>
      <c r="I271" s="21" t="s">
        <v>648</v>
      </c>
      <c r="J271" s="10" t="s">
        <v>5220</v>
      </c>
      <c r="K271" s="10" t="s">
        <v>648</v>
      </c>
    </row>
    <row r="272" spans="7:11">
      <c r="G272" s="19" t="s">
        <v>35</v>
      </c>
      <c r="H272" s="20" t="s">
        <v>649</v>
      </c>
      <c r="I272" s="21" t="s">
        <v>650</v>
      </c>
      <c r="J272" s="10" t="s">
        <v>5221</v>
      </c>
      <c r="K272" s="10" t="s">
        <v>650</v>
      </c>
    </row>
    <row r="273" spans="7:11">
      <c r="G273" s="19" t="s">
        <v>35</v>
      </c>
      <c r="H273" s="20" t="s">
        <v>651</v>
      </c>
      <c r="I273" s="21" t="s">
        <v>652</v>
      </c>
      <c r="J273" s="10" t="s">
        <v>5222</v>
      </c>
      <c r="K273" s="10" t="s">
        <v>652</v>
      </c>
    </row>
    <row r="274" spans="7:11">
      <c r="G274" s="19" t="s">
        <v>35</v>
      </c>
      <c r="H274" s="20" t="s">
        <v>653</v>
      </c>
      <c r="I274" s="21" t="s">
        <v>654</v>
      </c>
      <c r="J274" s="10" t="s">
        <v>5223</v>
      </c>
      <c r="K274" s="10" t="s">
        <v>654</v>
      </c>
    </row>
    <row r="275" spans="7:11">
      <c r="G275" s="19" t="s">
        <v>35</v>
      </c>
      <c r="H275" s="20" t="s">
        <v>655</v>
      </c>
      <c r="I275" s="21" t="s">
        <v>656</v>
      </c>
      <c r="J275" s="10" t="s">
        <v>5224</v>
      </c>
      <c r="K275" s="10" t="s">
        <v>656</v>
      </c>
    </row>
    <row r="276" spans="7:11">
      <c r="G276" s="19" t="s">
        <v>35</v>
      </c>
      <c r="H276" s="20" t="s">
        <v>657</v>
      </c>
      <c r="I276" s="21" t="s">
        <v>658</v>
      </c>
      <c r="J276" s="10" t="s">
        <v>5225</v>
      </c>
      <c r="K276" s="10" t="s">
        <v>658</v>
      </c>
    </row>
    <row r="277" spans="7:11">
      <c r="G277" s="19" t="s">
        <v>35</v>
      </c>
      <c r="H277" s="20" t="s">
        <v>3628</v>
      </c>
      <c r="I277" s="21" t="s">
        <v>659</v>
      </c>
      <c r="J277" s="10" t="s">
        <v>5226</v>
      </c>
      <c r="K277" s="10" t="s">
        <v>659</v>
      </c>
    </row>
    <row r="278" spans="7:11">
      <c r="G278" s="19" t="s">
        <v>35</v>
      </c>
      <c r="H278" s="20" t="s">
        <v>660</v>
      </c>
      <c r="I278" s="21" t="s">
        <v>661</v>
      </c>
      <c r="J278" s="10" t="s">
        <v>5227</v>
      </c>
      <c r="K278" s="10" t="s">
        <v>661</v>
      </c>
    </row>
    <row r="279" spans="7:11">
      <c r="G279" s="19" t="s">
        <v>35</v>
      </c>
      <c r="H279" s="20" t="s">
        <v>662</v>
      </c>
      <c r="I279" s="21" t="s">
        <v>663</v>
      </c>
      <c r="J279" s="10" t="s">
        <v>5228</v>
      </c>
      <c r="K279" s="10" t="s">
        <v>663</v>
      </c>
    </row>
    <row r="280" spans="7:11">
      <c r="G280" s="19" t="s">
        <v>35</v>
      </c>
      <c r="H280" s="20" t="s">
        <v>664</v>
      </c>
      <c r="I280" s="21" t="s">
        <v>665</v>
      </c>
      <c r="J280" s="10" t="s">
        <v>5229</v>
      </c>
      <c r="K280" s="10" t="s">
        <v>665</v>
      </c>
    </row>
    <row r="281" spans="7:11">
      <c r="G281" s="19" t="s">
        <v>35</v>
      </c>
      <c r="H281" s="20" t="s">
        <v>666</v>
      </c>
      <c r="I281" s="21" t="s">
        <v>667</v>
      </c>
      <c r="J281" s="10" t="s">
        <v>5230</v>
      </c>
      <c r="K281" s="10" t="s">
        <v>667</v>
      </c>
    </row>
    <row r="282" spans="7:11">
      <c r="G282" s="19" t="s">
        <v>35</v>
      </c>
      <c r="H282" s="20" t="s">
        <v>668</v>
      </c>
      <c r="I282" s="21" t="s">
        <v>669</v>
      </c>
      <c r="J282" s="10" t="s">
        <v>5231</v>
      </c>
      <c r="K282" s="10" t="s">
        <v>669</v>
      </c>
    </row>
    <row r="283" spans="7:11">
      <c r="G283" s="19" t="s">
        <v>35</v>
      </c>
      <c r="H283" s="20" t="s">
        <v>670</v>
      </c>
      <c r="I283" s="21" t="s">
        <v>671</v>
      </c>
      <c r="J283" s="10" t="s">
        <v>5232</v>
      </c>
      <c r="K283" s="10" t="s">
        <v>671</v>
      </c>
    </row>
    <row r="284" spans="7:11">
      <c r="G284" s="19" t="s">
        <v>35</v>
      </c>
      <c r="H284" s="20" t="s">
        <v>672</v>
      </c>
      <c r="I284" s="21" t="s">
        <v>673</v>
      </c>
      <c r="J284" s="10" t="s">
        <v>5233</v>
      </c>
      <c r="K284" s="10" t="s">
        <v>673</v>
      </c>
    </row>
    <row r="285" spans="7:11">
      <c r="G285" s="19" t="s">
        <v>35</v>
      </c>
      <c r="H285" s="20" t="s">
        <v>674</v>
      </c>
      <c r="I285" s="21" t="s">
        <v>675</v>
      </c>
      <c r="J285" s="10" t="s">
        <v>5234</v>
      </c>
      <c r="K285" s="10" t="s">
        <v>675</v>
      </c>
    </row>
    <row r="286" spans="7:11">
      <c r="G286" s="19" t="s">
        <v>35</v>
      </c>
      <c r="H286" s="20" t="s">
        <v>676</v>
      </c>
      <c r="I286" s="21" t="s">
        <v>677</v>
      </c>
      <c r="J286" s="10" t="s">
        <v>5235</v>
      </c>
      <c r="K286" s="10" t="s">
        <v>677</v>
      </c>
    </row>
    <row r="287" spans="7:11">
      <c r="G287" s="19" t="s">
        <v>35</v>
      </c>
      <c r="H287" s="20" t="s">
        <v>678</v>
      </c>
      <c r="I287" s="21" t="s">
        <v>679</v>
      </c>
      <c r="J287" s="10" t="s">
        <v>5236</v>
      </c>
      <c r="K287" s="10" t="s">
        <v>679</v>
      </c>
    </row>
    <row r="288" spans="7:11">
      <c r="G288" s="19" t="s">
        <v>35</v>
      </c>
      <c r="H288" s="20" t="s">
        <v>680</v>
      </c>
      <c r="I288" s="21" t="s">
        <v>681</v>
      </c>
      <c r="J288" s="10" t="s">
        <v>5237</v>
      </c>
      <c r="K288" s="10" t="s">
        <v>681</v>
      </c>
    </row>
    <row r="289" spans="7:11">
      <c r="G289" s="19" t="s">
        <v>35</v>
      </c>
      <c r="H289" s="20" t="s">
        <v>682</v>
      </c>
      <c r="I289" s="21" t="s">
        <v>683</v>
      </c>
      <c r="J289" s="10" t="s">
        <v>5238</v>
      </c>
      <c r="K289" s="10" t="s">
        <v>683</v>
      </c>
    </row>
    <row r="290" spans="7:11">
      <c r="G290" s="19" t="s">
        <v>35</v>
      </c>
      <c r="H290" s="20" t="s">
        <v>684</v>
      </c>
      <c r="I290" s="21" t="s">
        <v>685</v>
      </c>
      <c r="J290" s="10" t="s">
        <v>5239</v>
      </c>
      <c r="K290" s="10" t="s">
        <v>685</v>
      </c>
    </row>
    <row r="291" spans="7:11">
      <c r="G291" s="19" t="s">
        <v>35</v>
      </c>
      <c r="H291" s="20" t="s">
        <v>686</v>
      </c>
      <c r="I291" s="21" t="s">
        <v>687</v>
      </c>
      <c r="J291" s="10" t="s">
        <v>5240</v>
      </c>
      <c r="K291" s="10" t="s">
        <v>687</v>
      </c>
    </row>
    <row r="292" spans="7:11">
      <c r="G292" s="19" t="s">
        <v>35</v>
      </c>
      <c r="H292" s="20" t="s">
        <v>688</v>
      </c>
      <c r="I292" s="21" t="s">
        <v>689</v>
      </c>
      <c r="J292" s="10" t="s">
        <v>5241</v>
      </c>
      <c r="K292" s="10" t="s">
        <v>689</v>
      </c>
    </row>
    <row r="293" spans="7:11">
      <c r="G293" s="19" t="s">
        <v>35</v>
      </c>
      <c r="H293" s="20" t="s">
        <v>690</v>
      </c>
      <c r="I293" s="21" t="s">
        <v>691</v>
      </c>
      <c r="J293" s="10" t="s">
        <v>5242</v>
      </c>
      <c r="K293" s="10" t="s">
        <v>691</v>
      </c>
    </row>
    <row r="294" spans="7:11">
      <c r="G294" s="220" t="s">
        <v>35</v>
      </c>
      <c r="H294" s="19" t="s">
        <v>692</v>
      </c>
      <c r="I294" s="221" t="s">
        <v>693</v>
      </c>
      <c r="J294" s="10" t="s">
        <v>5243</v>
      </c>
      <c r="K294" s="10" t="s">
        <v>693</v>
      </c>
    </row>
    <row r="295" spans="7:11">
      <c r="G295" s="19" t="s">
        <v>35</v>
      </c>
      <c r="H295" s="20" t="s">
        <v>694</v>
      </c>
      <c r="I295" s="21" t="s">
        <v>695</v>
      </c>
      <c r="J295" s="10" t="s">
        <v>5244</v>
      </c>
      <c r="K295" s="10" t="s">
        <v>695</v>
      </c>
    </row>
    <row r="296" spans="7:11">
      <c r="G296" s="19" t="s">
        <v>35</v>
      </c>
      <c r="H296" s="20" t="s">
        <v>696</v>
      </c>
      <c r="I296" s="21" t="s">
        <v>697</v>
      </c>
      <c r="J296" s="10" t="s">
        <v>5245</v>
      </c>
      <c r="K296" s="10" t="s">
        <v>697</v>
      </c>
    </row>
    <row r="297" spans="7:11">
      <c r="G297" s="19" t="s">
        <v>35</v>
      </c>
      <c r="H297" s="20" t="s">
        <v>698</v>
      </c>
      <c r="I297" s="21" t="s">
        <v>699</v>
      </c>
      <c r="J297" s="10" t="s">
        <v>5246</v>
      </c>
      <c r="K297" s="10" t="s">
        <v>699</v>
      </c>
    </row>
    <row r="298" spans="7:11">
      <c r="G298" s="19" t="s">
        <v>35</v>
      </c>
      <c r="H298" s="20" t="s">
        <v>700</v>
      </c>
      <c r="I298" s="21" t="s">
        <v>701</v>
      </c>
      <c r="J298" s="10" t="s">
        <v>5247</v>
      </c>
      <c r="K298" s="10" t="s">
        <v>701</v>
      </c>
    </row>
    <row r="299" spans="7:11">
      <c r="G299" s="13" t="s">
        <v>42</v>
      </c>
      <c r="H299" s="222"/>
      <c r="I299" s="223" t="s">
        <v>702</v>
      </c>
      <c r="J299" s="10" t="s">
        <v>42</v>
      </c>
      <c r="K299" s="10" t="s">
        <v>702</v>
      </c>
    </row>
    <row r="300" spans="7:11">
      <c r="G300" s="19" t="s">
        <v>42</v>
      </c>
      <c r="H300" s="20" t="s">
        <v>703</v>
      </c>
      <c r="I300" s="21" t="s">
        <v>704</v>
      </c>
      <c r="J300" s="10" t="s">
        <v>5248</v>
      </c>
      <c r="K300" s="10" t="s">
        <v>704</v>
      </c>
    </row>
    <row r="301" spans="7:11">
      <c r="G301" s="19" t="s">
        <v>42</v>
      </c>
      <c r="H301" s="20" t="s">
        <v>705</v>
      </c>
      <c r="I301" s="21" t="s">
        <v>706</v>
      </c>
      <c r="J301" s="10" t="s">
        <v>5249</v>
      </c>
      <c r="K301" s="10" t="s">
        <v>706</v>
      </c>
    </row>
    <row r="302" spans="7:11">
      <c r="G302" s="19" t="s">
        <v>42</v>
      </c>
      <c r="H302" s="20" t="s">
        <v>707</v>
      </c>
      <c r="I302" s="21" t="s">
        <v>708</v>
      </c>
      <c r="J302" s="10" t="s">
        <v>5250</v>
      </c>
      <c r="K302" s="10" t="s">
        <v>708</v>
      </c>
    </row>
    <row r="303" spans="7:11">
      <c r="G303" s="19" t="s">
        <v>42</v>
      </c>
      <c r="H303" s="20" t="s">
        <v>709</v>
      </c>
      <c r="I303" s="21" t="s">
        <v>710</v>
      </c>
      <c r="J303" s="10" t="s">
        <v>5251</v>
      </c>
      <c r="K303" s="10" t="s">
        <v>710</v>
      </c>
    </row>
    <row r="304" spans="7:11">
      <c r="G304" s="19" t="s">
        <v>42</v>
      </c>
      <c r="H304" s="20" t="s">
        <v>711</v>
      </c>
      <c r="I304" s="21" t="s">
        <v>712</v>
      </c>
      <c r="J304" s="10" t="s">
        <v>5252</v>
      </c>
      <c r="K304" s="10" t="s">
        <v>712</v>
      </c>
    </row>
    <row r="305" spans="7:11">
      <c r="G305" s="19" t="s">
        <v>42</v>
      </c>
      <c r="H305" s="20" t="s">
        <v>713</v>
      </c>
      <c r="I305" s="21" t="s">
        <v>714</v>
      </c>
      <c r="J305" s="10" t="s">
        <v>5253</v>
      </c>
      <c r="K305" s="10" t="s">
        <v>714</v>
      </c>
    </row>
    <row r="306" spans="7:11">
      <c r="G306" s="19" t="s">
        <v>42</v>
      </c>
      <c r="H306" s="20" t="s">
        <v>715</v>
      </c>
      <c r="I306" s="21" t="s">
        <v>716</v>
      </c>
      <c r="J306" s="10" t="s">
        <v>5254</v>
      </c>
      <c r="K306" s="10" t="s">
        <v>716</v>
      </c>
    </row>
    <row r="307" spans="7:11">
      <c r="G307" s="19" t="s">
        <v>42</v>
      </c>
      <c r="H307" s="20" t="s">
        <v>717</v>
      </c>
      <c r="I307" s="21" t="s">
        <v>718</v>
      </c>
      <c r="J307" s="10" t="s">
        <v>5255</v>
      </c>
      <c r="K307" s="10" t="s">
        <v>718</v>
      </c>
    </row>
    <row r="308" spans="7:11">
      <c r="G308" s="19" t="s">
        <v>42</v>
      </c>
      <c r="H308" s="20" t="s">
        <v>719</v>
      </c>
      <c r="I308" s="21" t="s">
        <v>720</v>
      </c>
      <c r="J308" s="10" t="s">
        <v>5256</v>
      </c>
      <c r="K308" s="10" t="s">
        <v>720</v>
      </c>
    </row>
    <row r="309" spans="7:11">
      <c r="G309" s="19" t="s">
        <v>42</v>
      </c>
      <c r="H309" s="20" t="s">
        <v>721</v>
      </c>
      <c r="I309" s="21" t="s">
        <v>722</v>
      </c>
      <c r="J309" s="10" t="s">
        <v>5257</v>
      </c>
      <c r="K309" s="10" t="s">
        <v>722</v>
      </c>
    </row>
    <row r="310" spans="7:11">
      <c r="G310" s="19" t="s">
        <v>42</v>
      </c>
      <c r="H310" s="20" t="s">
        <v>723</v>
      </c>
      <c r="I310" s="21" t="s">
        <v>724</v>
      </c>
      <c r="J310" s="10" t="s">
        <v>5258</v>
      </c>
      <c r="K310" s="10" t="s">
        <v>724</v>
      </c>
    </row>
    <row r="311" spans="7:11">
      <c r="G311" s="19" t="s">
        <v>42</v>
      </c>
      <c r="H311" s="20" t="s">
        <v>725</v>
      </c>
      <c r="I311" s="21" t="s">
        <v>726</v>
      </c>
      <c r="J311" s="10" t="s">
        <v>5259</v>
      </c>
      <c r="K311" s="10" t="s">
        <v>726</v>
      </c>
    </row>
    <row r="312" spans="7:11">
      <c r="G312" s="19" t="s">
        <v>42</v>
      </c>
      <c r="H312" s="20" t="s">
        <v>727</v>
      </c>
      <c r="I312" s="21" t="s">
        <v>728</v>
      </c>
      <c r="J312" s="10" t="s">
        <v>5260</v>
      </c>
      <c r="K312" s="10" t="s">
        <v>728</v>
      </c>
    </row>
    <row r="313" spans="7:11">
      <c r="G313" s="19" t="s">
        <v>42</v>
      </c>
      <c r="H313" s="20" t="s">
        <v>729</v>
      </c>
      <c r="I313" s="21" t="s">
        <v>730</v>
      </c>
      <c r="J313" s="10" t="s">
        <v>5261</v>
      </c>
      <c r="K313" s="10" t="s">
        <v>730</v>
      </c>
    </row>
    <row r="314" spans="7:11">
      <c r="G314" s="19" t="s">
        <v>42</v>
      </c>
      <c r="H314" s="20" t="s">
        <v>731</v>
      </c>
      <c r="I314" s="21" t="s">
        <v>732</v>
      </c>
      <c r="J314" s="10" t="s">
        <v>5262</v>
      </c>
      <c r="K314" s="10" t="s">
        <v>732</v>
      </c>
    </row>
    <row r="315" spans="7:11">
      <c r="G315" s="19" t="s">
        <v>42</v>
      </c>
      <c r="H315" s="20" t="s">
        <v>733</v>
      </c>
      <c r="I315" s="21" t="s">
        <v>734</v>
      </c>
      <c r="J315" s="10" t="s">
        <v>5263</v>
      </c>
      <c r="K315" s="10" t="s">
        <v>734</v>
      </c>
    </row>
    <row r="316" spans="7:11">
      <c r="G316" s="19" t="s">
        <v>42</v>
      </c>
      <c r="H316" s="20" t="s">
        <v>735</v>
      </c>
      <c r="I316" s="21" t="s">
        <v>736</v>
      </c>
      <c r="J316" s="10" t="s">
        <v>5264</v>
      </c>
      <c r="K316" s="10" t="s">
        <v>736</v>
      </c>
    </row>
    <row r="317" spans="7:11">
      <c r="G317" s="19" t="s">
        <v>42</v>
      </c>
      <c r="H317" s="20" t="s">
        <v>737</v>
      </c>
      <c r="I317" s="21" t="s">
        <v>738</v>
      </c>
      <c r="J317" s="10" t="s">
        <v>5265</v>
      </c>
      <c r="K317" s="10" t="s">
        <v>738</v>
      </c>
    </row>
    <row r="318" spans="7:11">
      <c r="G318" s="19" t="s">
        <v>42</v>
      </c>
      <c r="H318" s="20" t="s">
        <v>739</v>
      </c>
      <c r="I318" s="21" t="s">
        <v>740</v>
      </c>
      <c r="J318" s="10" t="s">
        <v>5266</v>
      </c>
      <c r="K318" s="10" t="s">
        <v>740</v>
      </c>
    </row>
    <row r="319" spans="7:11">
      <c r="G319" s="19" t="s">
        <v>42</v>
      </c>
      <c r="H319" s="20" t="s">
        <v>741</v>
      </c>
      <c r="I319" s="21" t="s">
        <v>742</v>
      </c>
      <c r="J319" s="10" t="s">
        <v>5267</v>
      </c>
      <c r="K319" s="10" t="s">
        <v>742</v>
      </c>
    </row>
    <row r="320" spans="7:11">
      <c r="G320" s="220" t="s">
        <v>42</v>
      </c>
      <c r="H320" s="19" t="s">
        <v>743</v>
      </c>
      <c r="I320" s="221" t="s">
        <v>744</v>
      </c>
      <c r="J320" s="10" t="s">
        <v>5268</v>
      </c>
      <c r="K320" s="10" t="s">
        <v>744</v>
      </c>
    </row>
    <row r="321" spans="7:11">
      <c r="G321" s="19" t="s">
        <v>42</v>
      </c>
      <c r="H321" s="20" t="s">
        <v>745</v>
      </c>
      <c r="I321" s="21" t="s">
        <v>746</v>
      </c>
      <c r="J321" s="10" t="s">
        <v>5269</v>
      </c>
      <c r="K321" s="10" t="s">
        <v>746</v>
      </c>
    </row>
    <row r="322" spans="7:11">
      <c r="G322" s="19" t="s">
        <v>42</v>
      </c>
      <c r="H322" s="20" t="s">
        <v>747</v>
      </c>
      <c r="I322" s="21" t="s">
        <v>748</v>
      </c>
      <c r="J322" s="10" t="s">
        <v>5270</v>
      </c>
      <c r="K322" s="10" t="s">
        <v>748</v>
      </c>
    </row>
    <row r="323" spans="7:11">
      <c r="G323" s="19" t="s">
        <v>42</v>
      </c>
      <c r="H323" s="20" t="s">
        <v>749</v>
      </c>
      <c r="I323" s="21" t="s">
        <v>750</v>
      </c>
      <c r="J323" s="10" t="s">
        <v>5271</v>
      </c>
      <c r="K323" s="10" t="s">
        <v>750</v>
      </c>
    </row>
    <row r="324" spans="7:11">
      <c r="G324" s="19" t="s">
        <v>42</v>
      </c>
      <c r="H324" s="20" t="s">
        <v>751</v>
      </c>
      <c r="I324" s="21" t="s">
        <v>752</v>
      </c>
      <c r="J324" s="10" t="s">
        <v>5272</v>
      </c>
      <c r="K324" s="10" t="s">
        <v>752</v>
      </c>
    </row>
    <row r="325" spans="7:11">
      <c r="G325" s="13" t="s">
        <v>49</v>
      </c>
      <c r="H325" s="222"/>
      <c r="I325" s="223" t="s">
        <v>753</v>
      </c>
      <c r="J325" s="10" t="s">
        <v>49</v>
      </c>
      <c r="K325" s="10" t="s">
        <v>753</v>
      </c>
    </row>
    <row r="326" spans="7:11">
      <c r="G326" s="19" t="s">
        <v>49</v>
      </c>
      <c r="H326" s="20" t="s">
        <v>754</v>
      </c>
      <c r="I326" s="21" t="s">
        <v>755</v>
      </c>
      <c r="J326" s="10" t="s">
        <v>5273</v>
      </c>
      <c r="K326" s="10" t="s">
        <v>755</v>
      </c>
    </row>
    <row r="327" spans="7:11">
      <c r="G327" s="19" t="s">
        <v>49</v>
      </c>
      <c r="H327" s="20" t="s">
        <v>756</v>
      </c>
      <c r="I327" s="21" t="s">
        <v>757</v>
      </c>
      <c r="J327" s="10" t="s">
        <v>5274</v>
      </c>
      <c r="K327" s="10" t="s">
        <v>757</v>
      </c>
    </row>
    <row r="328" spans="7:11">
      <c r="G328" s="19" t="s">
        <v>49</v>
      </c>
      <c r="H328" s="20" t="s">
        <v>758</v>
      </c>
      <c r="I328" s="21" t="s">
        <v>759</v>
      </c>
      <c r="J328" s="10" t="s">
        <v>5275</v>
      </c>
      <c r="K328" s="10" t="s">
        <v>759</v>
      </c>
    </row>
    <row r="329" spans="7:11">
      <c r="G329" s="19" t="s">
        <v>49</v>
      </c>
      <c r="H329" s="20" t="s">
        <v>760</v>
      </c>
      <c r="I329" s="21" t="s">
        <v>761</v>
      </c>
      <c r="J329" s="10" t="s">
        <v>5276</v>
      </c>
      <c r="K329" s="10" t="s">
        <v>761</v>
      </c>
    </row>
    <row r="330" spans="7:11">
      <c r="G330" s="19" t="s">
        <v>49</v>
      </c>
      <c r="H330" s="20" t="s">
        <v>762</v>
      </c>
      <c r="I330" s="21" t="s">
        <v>763</v>
      </c>
      <c r="J330" s="10" t="s">
        <v>5277</v>
      </c>
      <c r="K330" s="10" t="s">
        <v>763</v>
      </c>
    </row>
    <row r="331" spans="7:11">
      <c r="G331" s="19" t="s">
        <v>49</v>
      </c>
      <c r="H331" s="20" t="s">
        <v>764</v>
      </c>
      <c r="I331" s="21" t="s">
        <v>765</v>
      </c>
      <c r="J331" s="10" t="s">
        <v>5278</v>
      </c>
      <c r="K331" s="10" t="s">
        <v>765</v>
      </c>
    </row>
    <row r="332" spans="7:11">
      <c r="G332" s="19" t="s">
        <v>49</v>
      </c>
      <c r="H332" s="20" t="s">
        <v>766</v>
      </c>
      <c r="I332" s="21" t="s">
        <v>767</v>
      </c>
      <c r="J332" s="10" t="s">
        <v>5279</v>
      </c>
      <c r="K332" s="10" t="s">
        <v>767</v>
      </c>
    </row>
    <row r="333" spans="7:11">
      <c r="G333" s="19" t="s">
        <v>49</v>
      </c>
      <c r="H333" s="20" t="s">
        <v>768</v>
      </c>
      <c r="I333" s="21" t="s">
        <v>769</v>
      </c>
      <c r="J333" s="10" t="s">
        <v>5280</v>
      </c>
      <c r="K333" s="10" t="s">
        <v>769</v>
      </c>
    </row>
    <row r="334" spans="7:11">
      <c r="G334" s="19" t="s">
        <v>49</v>
      </c>
      <c r="H334" s="20" t="s">
        <v>770</v>
      </c>
      <c r="I334" s="21" t="s">
        <v>771</v>
      </c>
      <c r="J334" s="10" t="s">
        <v>5281</v>
      </c>
      <c r="K334" s="10" t="s">
        <v>771</v>
      </c>
    </row>
    <row r="335" spans="7:11">
      <c r="G335" s="19" t="s">
        <v>49</v>
      </c>
      <c r="H335" s="20" t="s">
        <v>772</v>
      </c>
      <c r="I335" s="21" t="s">
        <v>773</v>
      </c>
      <c r="J335" s="10" t="s">
        <v>5282</v>
      </c>
      <c r="K335" s="10" t="s">
        <v>773</v>
      </c>
    </row>
    <row r="336" spans="7:11">
      <c r="G336" s="19" t="s">
        <v>49</v>
      </c>
      <c r="H336" s="20" t="s">
        <v>774</v>
      </c>
      <c r="I336" s="21" t="s">
        <v>775</v>
      </c>
      <c r="J336" s="10" t="s">
        <v>5283</v>
      </c>
      <c r="K336" s="10" t="s">
        <v>775</v>
      </c>
    </row>
    <row r="337" spans="7:11">
      <c r="G337" s="19" t="s">
        <v>49</v>
      </c>
      <c r="H337" s="20" t="s">
        <v>776</v>
      </c>
      <c r="I337" s="21" t="s">
        <v>777</v>
      </c>
      <c r="J337" s="10" t="s">
        <v>5284</v>
      </c>
      <c r="K337" s="10" t="s">
        <v>777</v>
      </c>
    </row>
    <row r="338" spans="7:11">
      <c r="G338" s="19" t="s">
        <v>49</v>
      </c>
      <c r="H338" s="20" t="s">
        <v>778</v>
      </c>
      <c r="I338" s="21" t="s">
        <v>779</v>
      </c>
      <c r="J338" s="10" t="s">
        <v>5285</v>
      </c>
      <c r="K338" s="10" t="s">
        <v>779</v>
      </c>
    </row>
    <row r="339" spans="7:11">
      <c r="G339" s="19" t="s">
        <v>49</v>
      </c>
      <c r="H339" s="20" t="s">
        <v>780</v>
      </c>
      <c r="I339" s="21" t="s">
        <v>781</v>
      </c>
      <c r="J339" s="10" t="s">
        <v>5286</v>
      </c>
      <c r="K339" s="10" t="s">
        <v>781</v>
      </c>
    </row>
    <row r="340" spans="7:11">
      <c r="G340" s="19" t="s">
        <v>49</v>
      </c>
      <c r="H340" s="20" t="s">
        <v>782</v>
      </c>
      <c r="I340" s="21" t="s">
        <v>783</v>
      </c>
      <c r="J340" s="10" t="s">
        <v>5287</v>
      </c>
      <c r="K340" s="10" t="s">
        <v>783</v>
      </c>
    </row>
    <row r="341" spans="7:11">
      <c r="G341" s="19" t="s">
        <v>49</v>
      </c>
      <c r="H341" s="20" t="s">
        <v>784</v>
      </c>
      <c r="I341" s="21" t="s">
        <v>785</v>
      </c>
      <c r="J341" s="10" t="s">
        <v>5288</v>
      </c>
      <c r="K341" s="10" t="s">
        <v>785</v>
      </c>
    </row>
    <row r="342" spans="7:11">
      <c r="G342" s="19" t="s">
        <v>49</v>
      </c>
      <c r="H342" s="20" t="s">
        <v>786</v>
      </c>
      <c r="I342" s="21" t="s">
        <v>787</v>
      </c>
      <c r="J342" s="10" t="s">
        <v>5289</v>
      </c>
      <c r="K342" s="10" t="s">
        <v>787</v>
      </c>
    </row>
    <row r="343" spans="7:11">
      <c r="G343" s="19" t="s">
        <v>49</v>
      </c>
      <c r="H343" s="20" t="s">
        <v>788</v>
      </c>
      <c r="I343" s="21" t="s">
        <v>789</v>
      </c>
      <c r="J343" s="10" t="s">
        <v>5290</v>
      </c>
      <c r="K343" s="10" t="s">
        <v>789</v>
      </c>
    </row>
    <row r="344" spans="7:11">
      <c r="G344" s="19" t="s">
        <v>49</v>
      </c>
      <c r="H344" s="20" t="s">
        <v>790</v>
      </c>
      <c r="I344" s="21" t="s">
        <v>791</v>
      </c>
      <c r="J344" s="10" t="s">
        <v>5291</v>
      </c>
      <c r="K344" s="10" t="s">
        <v>791</v>
      </c>
    </row>
    <row r="345" spans="7:11">
      <c r="G345" s="19" t="s">
        <v>49</v>
      </c>
      <c r="H345" s="20" t="s">
        <v>792</v>
      </c>
      <c r="I345" s="21" t="s">
        <v>793</v>
      </c>
      <c r="J345" s="10" t="s">
        <v>5292</v>
      </c>
      <c r="K345" s="10" t="s">
        <v>793</v>
      </c>
    </row>
    <row r="346" spans="7:11">
      <c r="G346" s="19" t="s">
        <v>49</v>
      </c>
      <c r="H346" s="20" t="s">
        <v>794</v>
      </c>
      <c r="I346" s="21" t="s">
        <v>795</v>
      </c>
      <c r="J346" s="10" t="s">
        <v>5293</v>
      </c>
      <c r="K346" s="10" t="s">
        <v>795</v>
      </c>
    </row>
    <row r="347" spans="7:11">
      <c r="G347" s="19" t="s">
        <v>49</v>
      </c>
      <c r="H347" s="20" t="s">
        <v>796</v>
      </c>
      <c r="I347" s="21" t="s">
        <v>797</v>
      </c>
      <c r="J347" s="10" t="s">
        <v>5294</v>
      </c>
      <c r="K347" s="10" t="s">
        <v>797</v>
      </c>
    </row>
    <row r="348" spans="7:11">
      <c r="G348" s="19" t="s">
        <v>49</v>
      </c>
      <c r="H348" s="20" t="s">
        <v>798</v>
      </c>
      <c r="I348" s="21" t="s">
        <v>799</v>
      </c>
      <c r="J348" s="10" t="s">
        <v>5295</v>
      </c>
      <c r="K348" s="10" t="s">
        <v>799</v>
      </c>
    </row>
    <row r="349" spans="7:11">
      <c r="G349" s="19" t="s">
        <v>49</v>
      </c>
      <c r="H349" s="20" t="s">
        <v>800</v>
      </c>
      <c r="I349" s="21" t="s">
        <v>801</v>
      </c>
      <c r="J349" s="10" t="s">
        <v>5296</v>
      </c>
      <c r="K349" s="10" t="s">
        <v>801</v>
      </c>
    </row>
    <row r="350" spans="7:11">
      <c r="G350" s="19" t="s">
        <v>49</v>
      </c>
      <c r="H350" s="20" t="s">
        <v>802</v>
      </c>
      <c r="I350" s="21" t="s">
        <v>803</v>
      </c>
      <c r="J350" s="10" t="s">
        <v>5297</v>
      </c>
      <c r="K350" s="10" t="s">
        <v>803</v>
      </c>
    </row>
    <row r="351" spans="7:11">
      <c r="G351" s="19" t="s">
        <v>49</v>
      </c>
      <c r="H351" s="20" t="s">
        <v>804</v>
      </c>
      <c r="I351" s="21" t="s">
        <v>805</v>
      </c>
      <c r="J351" s="10" t="s">
        <v>5298</v>
      </c>
      <c r="K351" s="10" t="s">
        <v>805</v>
      </c>
    </row>
    <row r="352" spans="7:11">
      <c r="G352" s="19" t="s">
        <v>49</v>
      </c>
      <c r="H352" s="20" t="s">
        <v>806</v>
      </c>
      <c r="I352" s="21" t="s">
        <v>807</v>
      </c>
      <c r="J352" s="10" t="s">
        <v>5299</v>
      </c>
      <c r="K352" s="10" t="s">
        <v>807</v>
      </c>
    </row>
    <row r="353" spans="7:11">
      <c r="G353" s="19" t="s">
        <v>49</v>
      </c>
      <c r="H353" s="20" t="s">
        <v>808</v>
      </c>
      <c r="I353" s="21" t="s">
        <v>809</v>
      </c>
      <c r="J353" s="10" t="s">
        <v>5300</v>
      </c>
      <c r="K353" s="10" t="s">
        <v>809</v>
      </c>
    </row>
    <row r="354" spans="7:11">
      <c r="G354" s="19" t="s">
        <v>49</v>
      </c>
      <c r="H354" s="20" t="s">
        <v>810</v>
      </c>
      <c r="I354" s="21" t="s">
        <v>811</v>
      </c>
      <c r="J354" s="10" t="s">
        <v>5301</v>
      </c>
      <c r="K354" s="10" t="s">
        <v>811</v>
      </c>
    </row>
    <row r="355" spans="7:11">
      <c r="G355" s="19" t="s">
        <v>49</v>
      </c>
      <c r="H355" s="20" t="s">
        <v>812</v>
      </c>
      <c r="I355" s="21" t="s">
        <v>813</v>
      </c>
      <c r="J355" s="10" t="s">
        <v>5302</v>
      </c>
      <c r="K355" s="10" t="s">
        <v>813</v>
      </c>
    </row>
    <row r="356" spans="7:11">
      <c r="G356" s="220" t="s">
        <v>49</v>
      </c>
      <c r="H356" s="19" t="s">
        <v>814</v>
      </c>
      <c r="I356" s="221" t="s">
        <v>815</v>
      </c>
      <c r="J356" s="10" t="s">
        <v>5303</v>
      </c>
      <c r="K356" s="10" t="s">
        <v>815</v>
      </c>
    </row>
    <row r="357" spans="7:11">
      <c r="G357" s="19" t="s">
        <v>49</v>
      </c>
      <c r="H357" s="20" t="s">
        <v>816</v>
      </c>
      <c r="I357" s="21" t="s">
        <v>817</v>
      </c>
      <c r="J357" s="10" t="s">
        <v>5304</v>
      </c>
      <c r="K357" s="10" t="s">
        <v>817</v>
      </c>
    </row>
    <row r="358" spans="7:11">
      <c r="G358" s="19" t="s">
        <v>49</v>
      </c>
      <c r="H358" s="20" t="s">
        <v>818</v>
      </c>
      <c r="I358" s="21" t="s">
        <v>819</v>
      </c>
      <c r="J358" s="10" t="s">
        <v>5305</v>
      </c>
      <c r="K358" s="10" t="s">
        <v>819</v>
      </c>
    </row>
    <row r="359" spans="7:11">
      <c r="G359" s="19" t="s">
        <v>49</v>
      </c>
      <c r="H359" s="20" t="s">
        <v>820</v>
      </c>
      <c r="I359" s="21" t="s">
        <v>821</v>
      </c>
      <c r="J359" s="10" t="s">
        <v>5306</v>
      </c>
      <c r="K359" s="10" t="s">
        <v>821</v>
      </c>
    </row>
    <row r="360" spans="7:11">
      <c r="G360" s="19" t="s">
        <v>49</v>
      </c>
      <c r="H360" s="20" t="s">
        <v>822</v>
      </c>
      <c r="I360" s="21" t="s">
        <v>823</v>
      </c>
      <c r="J360" s="10" t="s">
        <v>5307</v>
      </c>
      <c r="K360" s="10" t="s">
        <v>823</v>
      </c>
    </row>
    <row r="361" spans="7:11">
      <c r="G361" s="13" t="s">
        <v>54</v>
      </c>
      <c r="H361" s="222"/>
      <c r="I361" s="223" t="s">
        <v>824</v>
      </c>
      <c r="J361" s="10" t="s">
        <v>54</v>
      </c>
      <c r="K361" s="10" t="s">
        <v>824</v>
      </c>
    </row>
    <row r="362" spans="7:11">
      <c r="G362" s="19" t="s">
        <v>54</v>
      </c>
      <c r="H362" s="20" t="s">
        <v>825</v>
      </c>
      <c r="I362" s="21" t="s">
        <v>826</v>
      </c>
      <c r="J362" s="10" t="s">
        <v>5308</v>
      </c>
      <c r="K362" s="10" t="s">
        <v>826</v>
      </c>
    </row>
    <row r="363" spans="7:11">
      <c r="G363" s="19" t="s">
        <v>54</v>
      </c>
      <c r="H363" s="20" t="s">
        <v>827</v>
      </c>
      <c r="I363" s="21" t="s">
        <v>828</v>
      </c>
      <c r="J363" s="10" t="s">
        <v>5309</v>
      </c>
      <c r="K363" s="10" t="s">
        <v>828</v>
      </c>
    </row>
    <row r="364" spans="7:11">
      <c r="G364" s="19" t="s">
        <v>54</v>
      </c>
      <c r="H364" s="20" t="s">
        <v>829</v>
      </c>
      <c r="I364" s="21" t="s">
        <v>830</v>
      </c>
      <c r="J364" s="10" t="s">
        <v>5310</v>
      </c>
      <c r="K364" s="10" t="s">
        <v>830</v>
      </c>
    </row>
    <row r="365" spans="7:11">
      <c r="G365" s="19" t="s">
        <v>54</v>
      </c>
      <c r="H365" s="20" t="s">
        <v>831</v>
      </c>
      <c r="I365" s="21" t="s">
        <v>832</v>
      </c>
      <c r="J365" s="10" t="s">
        <v>5311</v>
      </c>
      <c r="K365" s="10" t="s">
        <v>832</v>
      </c>
    </row>
    <row r="366" spans="7:11">
      <c r="G366" s="19" t="s">
        <v>54</v>
      </c>
      <c r="H366" s="20" t="s">
        <v>833</v>
      </c>
      <c r="I366" s="21" t="s">
        <v>834</v>
      </c>
      <c r="J366" s="10" t="s">
        <v>5312</v>
      </c>
      <c r="K366" s="10" t="s">
        <v>834</v>
      </c>
    </row>
    <row r="367" spans="7:11">
      <c r="G367" s="19" t="s">
        <v>54</v>
      </c>
      <c r="H367" s="20" t="s">
        <v>835</v>
      </c>
      <c r="I367" s="21" t="s">
        <v>836</v>
      </c>
      <c r="J367" s="10" t="s">
        <v>5313</v>
      </c>
      <c r="K367" s="10" t="s">
        <v>836</v>
      </c>
    </row>
    <row r="368" spans="7:11">
      <c r="G368" s="19" t="s">
        <v>54</v>
      </c>
      <c r="H368" s="20" t="s">
        <v>837</v>
      </c>
      <c r="I368" s="21" t="s">
        <v>838</v>
      </c>
      <c r="J368" s="10" t="s">
        <v>5314</v>
      </c>
      <c r="K368" s="10" t="s">
        <v>838</v>
      </c>
    </row>
    <row r="369" spans="7:11">
      <c r="G369" s="19" t="s">
        <v>54</v>
      </c>
      <c r="H369" s="20" t="s">
        <v>839</v>
      </c>
      <c r="I369" s="21" t="s">
        <v>840</v>
      </c>
      <c r="J369" s="10" t="s">
        <v>5315</v>
      </c>
      <c r="K369" s="10" t="s">
        <v>840</v>
      </c>
    </row>
    <row r="370" spans="7:11">
      <c r="G370" s="19" t="s">
        <v>54</v>
      </c>
      <c r="H370" s="20" t="s">
        <v>841</v>
      </c>
      <c r="I370" s="21" t="s">
        <v>842</v>
      </c>
      <c r="J370" s="10" t="s">
        <v>5316</v>
      </c>
      <c r="K370" s="10" t="s">
        <v>842</v>
      </c>
    </row>
    <row r="371" spans="7:11">
      <c r="G371" s="19" t="s">
        <v>54</v>
      </c>
      <c r="H371" s="20" t="s">
        <v>843</v>
      </c>
      <c r="I371" s="21" t="s">
        <v>844</v>
      </c>
      <c r="J371" s="10" t="s">
        <v>5317</v>
      </c>
      <c r="K371" s="10" t="s">
        <v>844</v>
      </c>
    </row>
    <row r="372" spans="7:11">
      <c r="G372" s="19" t="s">
        <v>54</v>
      </c>
      <c r="H372" s="20" t="s">
        <v>845</v>
      </c>
      <c r="I372" s="21" t="s">
        <v>846</v>
      </c>
      <c r="J372" s="10" t="s">
        <v>5318</v>
      </c>
      <c r="K372" s="10" t="s">
        <v>846</v>
      </c>
    </row>
    <row r="373" spans="7:11">
      <c r="G373" s="19" t="s">
        <v>54</v>
      </c>
      <c r="H373" s="20" t="s">
        <v>155</v>
      </c>
      <c r="I373" s="21" t="s">
        <v>847</v>
      </c>
      <c r="J373" s="10" t="s">
        <v>5319</v>
      </c>
      <c r="K373" s="10" t="s">
        <v>847</v>
      </c>
    </row>
    <row r="374" spans="7:11">
      <c r="G374" s="19" t="s">
        <v>54</v>
      </c>
      <c r="H374" s="20" t="s">
        <v>848</v>
      </c>
      <c r="I374" s="21" t="s">
        <v>849</v>
      </c>
      <c r="J374" s="10" t="s">
        <v>5320</v>
      </c>
      <c r="K374" s="10" t="s">
        <v>849</v>
      </c>
    </row>
    <row r="375" spans="7:11">
      <c r="G375" s="19" t="s">
        <v>54</v>
      </c>
      <c r="H375" s="20" t="s">
        <v>850</v>
      </c>
      <c r="I375" s="21" t="s">
        <v>851</v>
      </c>
      <c r="J375" s="10" t="s">
        <v>5321</v>
      </c>
      <c r="K375" s="10" t="s">
        <v>851</v>
      </c>
    </row>
    <row r="376" spans="7:11">
      <c r="G376" s="19" t="s">
        <v>54</v>
      </c>
      <c r="H376" s="20" t="s">
        <v>852</v>
      </c>
      <c r="I376" s="21" t="s">
        <v>853</v>
      </c>
      <c r="J376" s="10" t="s">
        <v>5322</v>
      </c>
      <c r="K376" s="10" t="s">
        <v>853</v>
      </c>
    </row>
    <row r="377" spans="7:11">
      <c r="G377" s="19" t="s">
        <v>54</v>
      </c>
      <c r="H377" s="20" t="s">
        <v>854</v>
      </c>
      <c r="I377" s="21" t="s">
        <v>855</v>
      </c>
      <c r="J377" s="10" t="s">
        <v>5323</v>
      </c>
      <c r="K377" s="10" t="s">
        <v>855</v>
      </c>
    </row>
    <row r="378" spans="7:11">
      <c r="G378" s="19" t="s">
        <v>54</v>
      </c>
      <c r="H378" s="20" t="s">
        <v>856</v>
      </c>
      <c r="I378" s="21" t="s">
        <v>857</v>
      </c>
      <c r="J378" s="10" t="s">
        <v>5324</v>
      </c>
      <c r="K378" s="10" t="s">
        <v>857</v>
      </c>
    </row>
    <row r="379" spans="7:11">
      <c r="G379" s="19" t="s">
        <v>54</v>
      </c>
      <c r="H379" s="20" t="s">
        <v>858</v>
      </c>
      <c r="I379" s="21" t="s">
        <v>859</v>
      </c>
      <c r="J379" s="10" t="s">
        <v>5325</v>
      </c>
      <c r="K379" s="10" t="s">
        <v>859</v>
      </c>
    </row>
    <row r="380" spans="7:11">
      <c r="G380" s="19" t="s">
        <v>54</v>
      </c>
      <c r="H380" s="20" t="s">
        <v>860</v>
      </c>
      <c r="I380" s="21" t="s">
        <v>861</v>
      </c>
      <c r="J380" s="10" t="s">
        <v>5326</v>
      </c>
      <c r="K380" s="10" t="s">
        <v>861</v>
      </c>
    </row>
    <row r="381" spans="7:11">
      <c r="G381" s="19" t="s">
        <v>54</v>
      </c>
      <c r="H381" s="20" t="s">
        <v>862</v>
      </c>
      <c r="I381" s="21" t="s">
        <v>863</v>
      </c>
      <c r="J381" s="10" t="s">
        <v>5327</v>
      </c>
      <c r="K381" s="10" t="s">
        <v>863</v>
      </c>
    </row>
    <row r="382" spans="7:11">
      <c r="G382" s="19" t="s">
        <v>54</v>
      </c>
      <c r="H382" s="20" t="s">
        <v>864</v>
      </c>
      <c r="I382" s="21" t="s">
        <v>865</v>
      </c>
      <c r="J382" s="10" t="s">
        <v>5328</v>
      </c>
      <c r="K382" s="10" t="s">
        <v>865</v>
      </c>
    </row>
    <row r="383" spans="7:11">
      <c r="G383" s="19" t="s">
        <v>54</v>
      </c>
      <c r="H383" s="20" t="s">
        <v>866</v>
      </c>
      <c r="I383" s="21" t="s">
        <v>867</v>
      </c>
      <c r="J383" s="10" t="s">
        <v>5329</v>
      </c>
      <c r="K383" s="10" t="s">
        <v>867</v>
      </c>
    </row>
    <row r="384" spans="7:11">
      <c r="G384" s="19" t="s">
        <v>54</v>
      </c>
      <c r="H384" s="20" t="s">
        <v>868</v>
      </c>
      <c r="I384" s="21" t="s">
        <v>869</v>
      </c>
      <c r="J384" s="10" t="s">
        <v>5330</v>
      </c>
      <c r="K384" s="10" t="s">
        <v>869</v>
      </c>
    </row>
    <row r="385" spans="7:11">
      <c r="G385" s="19" t="s">
        <v>54</v>
      </c>
      <c r="H385" s="20" t="s">
        <v>870</v>
      </c>
      <c r="I385" s="21" t="s">
        <v>871</v>
      </c>
      <c r="J385" s="10" t="s">
        <v>5331</v>
      </c>
      <c r="K385" s="10" t="s">
        <v>871</v>
      </c>
    </row>
    <row r="386" spans="7:11">
      <c r="G386" s="19" t="s">
        <v>54</v>
      </c>
      <c r="H386" s="20" t="s">
        <v>872</v>
      </c>
      <c r="I386" s="21" t="s">
        <v>873</v>
      </c>
      <c r="J386" s="10" t="s">
        <v>5332</v>
      </c>
      <c r="K386" s="10" t="s">
        <v>873</v>
      </c>
    </row>
    <row r="387" spans="7:11">
      <c r="G387" s="19" t="s">
        <v>54</v>
      </c>
      <c r="H387" s="20" t="s">
        <v>874</v>
      </c>
      <c r="I387" s="21" t="s">
        <v>875</v>
      </c>
      <c r="J387" s="10" t="s">
        <v>5333</v>
      </c>
      <c r="K387" s="10" t="s">
        <v>875</v>
      </c>
    </row>
    <row r="388" spans="7:11">
      <c r="G388" s="19" t="s">
        <v>54</v>
      </c>
      <c r="H388" s="20" t="s">
        <v>876</v>
      </c>
      <c r="I388" s="21" t="s">
        <v>877</v>
      </c>
      <c r="J388" s="10" t="s">
        <v>5334</v>
      </c>
      <c r="K388" s="10" t="s">
        <v>877</v>
      </c>
    </row>
    <row r="389" spans="7:11">
      <c r="G389" s="19" t="s">
        <v>54</v>
      </c>
      <c r="H389" s="20" t="s">
        <v>878</v>
      </c>
      <c r="I389" s="21" t="s">
        <v>879</v>
      </c>
      <c r="J389" s="10" t="s">
        <v>5335</v>
      </c>
      <c r="K389" s="10" t="s">
        <v>879</v>
      </c>
    </row>
    <row r="390" spans="7:11">
      <c r="G390" s="19" t="s">
        <v>54</v>
      </c>
      <c r="H390" s="20" t="s">
        <v>880</v>
      </c>
      <c r="I390" s="21" t="s">
        <v>881</v>
      </c>
      <c r="J390" s="10" t="s">
        <v>5336</v>
      </c>
      <c r="K390" s="10" t="s">
        <v>881</v>
      </c>
    </row>
    <row r="391" spans="7:11">
      <c r="G391" s="19" t="s">
        <v>54</v>
      </c>
      <c r="H391" s="20" t="s">
        <v>882</v>
      </c>
      <c r="I391" s="21" t="s">
        <v>883</v>
      </c>
      <c r="J391" s="10" t="s">
        <v>5337</v>
      </c>
      <c r="K391" s="10" t="s">
        <v>883</v>
      </c>
    </row>
    <row r="392" spans="7:11">
      <c r="G392" s="19" t="s">
        <v>54</v>
      </c>
      <c r="H392" s="20" t="s">
        <v>884</v>
      </c>
      <c r="I392" s="21" t="s">
        <v>885</v>
      </c>
      <c r="J392" s="10" t="s">
        <v>5338</v>
      </c>
      <c r="K392" s="10" t="s">
        <v>885</v>
      </c>
    </row>
    <row r="393" spans="7:11">
      <c r="G393" s="19" t="s">
        <v>54</v>
      </c>
      <c r="H393" s="20" t="s">
        <v>794</v>
      </c>
      <c r="I393" s="21" t="s">
        <v>886</v>
      </c>
      <c r="J393" s="10" t="s">
        <v>5339</v>
      </c>
      <c r="K393" s="10" t="s">
        <v>886</v>
      </c>
    </row>
    <row r="394" spans="7:11">
      <c r="G394" s="19" t="s">
        <v>54</v>
      </c>
      <c r="H394" s="20" t="s">
        <v>887</v>
      </c>
      <c r="I394" s="21" t="s">
        <v>888</v>
      </c>
      <c r="J394" s="10" t="s">
        <v>5340</v>
      </c>
      <c r="K394" s="10" t="s">
        <v>888</v>
      </c>
    </row>
    <row r="395" spans="7:11">
      <c r="G395" s="19" t="s">
        <v>54</v>
      </c>
      <c r="H395" s="20" t="s">
        <v>889</v>
      </c>
      <c r="I395" s="21" t="s">
        <v>890</v>
      </c>
      <c r="J395" s="10" t="s">
        <v>5341</v>
      </c>
      <c r="K395" s="10" t="s">
        <v>890</v>
      </c>
    </row>
    <row r="396" spans="7:11">
      <c r="G396" s="19" t="s">
        <v>54</v>
      </c>
      <c r="H396" s="20" t="s">
        <v>891</v>
      </c>
      <c r="I396" s="21" t="s">
        <v>892</v>
      </c>
      <c r="J396" s="10" t="s">
        <v>5342</v>
      </c>
      <c r="K396" s="10" t="s">
        <v>892</v>
      </c>
    </row>
    <row r="397" spans="7:11">
      <c r="G397" s="19" t="s">
        <v>54</v>
      </c>
      <c r="H397" s="20" t="s">
        <v>893</v>
      </c>
      <c r="I397" s="21" t="s">
        <v>894</v>
      </c>
      <c r="J397" s="10" t="s">
        <v>5343</v>
      </c>
      <c r="K397" s="10" t="s">
        <v>894</v>
      </c>
    </row>
    <row r="398" spans="7:11">
      <c r="G398" s="19" t="s">
        <v>54</v>
      </c>
      <c r="H398" s="20" t="s">
        <v>895</v>
      </c>
      <c r="I398" s="21" t="s">
        <v>896</v>
      </c>
      <c r="J398" s="10" t="s">
        <v>5344</v>
      </c>
      <c r="K398" s="10" t="s">
        <v>896</v>
      </c>
    </row>
    <row r="399" spans="7:11">
      <c r="G399" s="19" t="s">
        <v>54</v>
      </c>
      <c r="H399" s="20" t="s">
        <v>897</v>
      </c>
      <c r="I399" s="21" t="s">
        <v>898</v>
      </c>
      <c r="J399" s="10" t="s">
        <v>5345</v>
      </c>
      <c r="K399" s="10" t="s">
        <v>898</v>
      </c>
    </row>
    <row r="400" spans="7:11">
      <c r="G400" s="19" t="s">
        <v>54</v>
      </c>
      <c r="H400" s="20" t="s">
        <v>899</v>
      </c>
      <c r="I400" s="21" t="s">
        <v>900</v>
      </c>
      <c r="J400" s="10" t="s">
        <v>5346</v>
      </c>
      <c r="K400" s="10" t="s">
        <v>900</v>
      </c>
    </row>
    <row r="401" spans="7:11">
      <c r="G401" s="19" t="s">
        <v>54</v>
      </c>
      <c r="H401" s="20" t="s">
        <v>901</v>
      </c>
      <c r="I401" s="21" t="s">
        <v>902</v>
      </c>
      <c r="J401" s="10" t="s">
        <v>5347</v>
      </c>
      <c r="K401" s="10" t="s">
        <v>902</v>
      </c>
    </row>
    <row r="402" spans="7:11">
      <c r="G402" s="19" t="s">
        <v>54</v>
      </c>
      <c r="H402" s="20" t="s">
        <v>903</v>
      </c>
      <c r="I402" s="21" t="s">
        <v>904</v>
      </c>
      <c r="J402" s="10" t="s">
        <v>5348</v>
      </c>
      <c r="K402" s="10" t="s">
        <v>904</v>
      </c>
    </row>
    <row r="403" spans="7:11">
      <c r="G403" s="19" t="s">
        <v>54</v>
      </c>
      <c r="H403" s="20" t="s">
        <v>905</v>
      </c>
      <c r="I403" s="21" t="s">
        <v>906</v>
      </c>
      <c r="J403" s="10" t="s">
        <v>5349</v>
      </c>
      <c r="K403" s="10" t="s">
        <v>906</v>
      </c>
    </row>
    <row r="404" spans="7:11">
      <c r="G404" s="19" t="s">
        <v>54</v>
      </c>
      <c r="H404" s="20" t="s">
        <v>907</v>
      </c>
      <c r="I404" s="21" t="s">
        <v>908</v>
      </c>
      <c r="J404" s="10" t="s">
        <v>5350</v>
      </c>
      <c r="K404" s="10" t="s">
        <v>908</v>
      </c>
    </row>
    <row r="405" spans="7:11">
      <c r="G405" s="19" t="s">
        <v>54</v>
      </c>
      <c r="H405" s="20" t="s">
        <v>909</v>
      </c>
      <c r="I405" s="21" t="s">
        <v>910</v>
      </c>
      <c r="J405" s="10" t="s">
        <v>5351</v>
      </c>
      <c r="K405" s="10" t="s">
        <v>910</v>
      </c>
    </row>
    <row r="406" spans="7:11">
      <c r="G406" s="19" t="s">
        <v>54</v>
      </c>
      <c r="H406" s="20" t="s">
        <v>911</v>
      </c>
      <c r="I406" s="21" t="s">
        <v>912</v>
      </c>
      <c r="J406" s="10" t="s">
        <v>5352</v>
      </c>
      <c r="K406" s="10" t="s">
        <v>912</v>
      </c>
    </row>
    <row r="407" spans="7:11">
      <c r="G407" s="19" t="s">
        <v>54</v>
      </c>
      <c r="H407" s="20" t="s">
        <v>913</v>
      </c>
      <c r="I407" s="21" t="s">
        <v>914</v>
      </c>
      <c r="J407" s="10" t="s">
        <v>5353</v>
      </c>
      <c r="K407" s="10" t="s">
        <v>914</v>
      </c>
    </row>
    <row r="408" spans="7:11">
      <c r="G408" s="19" t="s">
        <v>54</v>
      </c>
      <c r="H408" s="20" t="s">
        <v>915</v>
      </c>
      <c r="I408" s="21" t="s">
        <v>916</v>
      </c>
      <c r="J408" s="10" t="s">
        <v>5354</v>
      </c>
      <c r="K408" s="10" t="s">
        <v>916</v>
      </c>
    </row>
    <row r="409" spans="7:11">
      <c r="G409" s="19" t="s">
        <v>54</v>
      </c>
      <c r="H409" s="20" t="s">
        <v>917</v>
      </c>
      <c r="I409" s="21" t="s">
        <v>918</v>
      </c>
      <c r="J409" s="10" t="s">
        <v>5355</v>
      </c>
      <c r="K409" s="10" t="s">
        <v>918</v>
      </c>
    </row>
    <row r="410" spans="7:11">
      <c r="G410" s="19" t="s">
        <v>54</v>
      </c>
      <c r="H410" s="20" t="s">
        <v>919</v>
      </c>
      <c r="I410" s="21" t="s">
        <v>920</v>
      </c>
      <c r="J410" s="10" t="s">
        <v>5356</v>
      </c>
      <c r="K410" s="10" t="s">
        <v>920</v>
      </c>
    </row>
    <row r="411" spans="7:11">
      <c r="G411" s="19" t="s">
        <v>54</v>
      </c>
      <c r="H411" s="20" t="s">
        <v>921</v>
      </c>
      <c r="I411" s="21" t="s">
        <v>922</v>
      </c>
      <c r="J411" s="10" t="s">
        <v>5357</v>
      </c>
      <c r="K411" s="10" t="s">
        <v>922</v>
      </c>
    </row>
    <row r="412" spans="7:11">
      <c r="G412" s="19" t="s">
        <v>54</v>
      </c>
      <c r="H412" s="20" t="s">
        <v>923</v>
      </c>
      <c r="I412" s="21" t="s">
        <v>924</v>
      </c>
      <c r="J412" s="10" t="s">
        <v>5358</v>
      </c>
      <c r="K412" s="10" t="s">
        <v>924</v>
      </c>
    </row>
    <row r="413" spans="7:11">
      <c r="G413" s="19" t="s">
        <v>54</v>
      </c>
      <c r="H413" s="20" t="s">
        <v>925</v>
      </c>
      <c r="I413" s="21" t="s">
        <v>926</v>
      </c>
      <c r="J413" s="10" t="s">
        <v>5359</v>
      </c>
      <c r="K413" s="10" t="s">
        <v>926</v>
      </c>
    </row>
    <row r="414" spans="7:11">
      <c r="G414" s="19" t="s">
        <v>54</v>
      </c>
      <c r="H414" s="20" t="s">
        <v>927</v>
      </c>
      <c r="I414" s="21" t="s">
        <v>928</v>
      </c>
      <c r="J414" s="10" t="s">
        <v>5360</v>
      </c>
      <c r="K414" s="10" t="s">
        <v>928</v>
      </c>
    </row>
    <row r="415" spans="7:11">
      <c r="G415" s="19" t="s">
        <v>54</v>
      </c>
      <c r="H415" s="20" t="s">
        <v>929</v>
      </c>
      <c r="I415" s="21" t="s">
        <v>930</v>
      </c>
      <c r="J415" s="10" t="s">
        <v>5361</v>
      </c>
      <c r="K415" s="10" t="s">
        <v>930</v>
      </c>
    </row>
    <row r="416" spans="7:11">
      <c r="G416" s="220" t="s">
        <v>54</v>
      </c>
      <c r="H416" s="19" t="s">
        <v>931</v>
      </c>
      <c r="I416" s="221" t="s">
        <v>932</v>
      </c>
      <c r="J416" s="10" t="s">
        <v>5362</v>
      </c>
      <c r="K416" s="10" t="s">
        <v>932</v>
      </c>
    </row>
    <row r="417" spans="7:11">
      <c r="G417" s="19" t="s">
        <v>54</v>
      </c>
      <c r="H417" s="20" t="s">
        <v>933</v>
      </c>
      <c r="I417" s="21" t="s">
        <v>934</v>
      </c>
      <c r="J417" s="10" t="s">
        <v>5363</v>
      </c>
      <c r="K417" s="10" t="s">
        <v>934</v>
      </c>
    </row>
    <row r="418" spans="7:11">
      <c r="G418" s="19" t="s">
        <v>54</v>
      </c>
      <c r="H418" s="20" t="s">
        <v>935</v>
      </c>
      <c r="I418" s="21" t="s">
        <v>936</v>
      </c>
      <c r="J418" s="10" t="s">
        <v>5364</v>
      </c>
      <c r="K418" s="10" t="s">
        <v>936</v>
      </c>
    </row>
    <row r="419" spans="7:11">
      <c r="G419" s="19" t="s">
        <v>54</v>
      </c>
      <c r="H419" s="20" t="s">
        <v>937</v>
      </c>
      <c r="I419" s="21" t="s">
        <v>938</v>
      </c>
      <c r="J419" s="10" t="s">
        <v>5365</v>
      </c>
      <c r="K419" s="10" t="s">
        <v>938</v>
      </c>
    </row>
    <row r="420" spans="7:11">
      <c r="G420" s="19" t="s">
        <v>54</v>
      </c>
      <c r="H420" s="20" t="s">
        <v>939</v>
      </c>
      <c r="I420" s="21" t="s">
        <v>940</v>
      </c>
      <c r="J420" s="10" t="s">
        <v>5366</v>
      </c>
      <c r="K420" s="10" t="s">
        <v>940</v>
      </c>
    </row>
    <row r="421" spans="7:11">
      <c r="G421" s="13" t="s">
        <v>66</v>
      </c>
      <c r="H421" s="222"/>
      <c r="I421" s="223" t="s">
        <v>941</v>
      </c>
      <c r="J421" s="10" t="s">
        <v>66</v>
      </c>
      <c r="K421" s="10" t="s">
        <v>941</v>
      </c>
    </row>
    <row r="422" spans="7:11">
      <c r="G422" s="19" t="s">
        <v>66</v>
      </c>
      <c r="H422" s="20" t="s">
        <v>942</v>
      </c>
      <c r="I422" s="21" t="s">
        <v>943</v>
      </c>
      <c r="J422" s="10" t="s">
        <v>5367</v>
      </c>
      <c r="K422" s="10" t="s">
        <v>943</v>
      </c>
    </row>
    <row r="423" spans="7:11">
      <c r="G423" s="19" t="s">
        <v>66</v>
      </c>
      <c r="H423" s="20" t="s">
        <v>944</v>
      </c>
      <c r="I423" s="21" t="s">
        <v>945</v>
      </c>
      <c r="J423" s="10" t="s">
        <v>5368</v>
      </c>
      <c r="K423" s="10" t="s">
        <v>945</v>
      </c>
    </row>
    <row r="424" spans="7:11">
      <c r="G424" s="19" t="s">
        <v>66</v>
      </c>
      <c r="H424" s="20" t="s">
        <v>946</v>
      </c>
      <c r="I424" s="21" t="s">
        <v>947</v>
      </c>
      <c r="J424" s="10" t="s">
        <v>5369</v>
      </c>
      <c r="K424" s="10" t="s">
        <v>947</v>
      </c>
    </row>
    <row r="425" spans="7:11">
      <c r="G425" s="19" t="s">
        <v>66</v>
      </c>
      <c r="H425" s="20" t="s">
        <v>948</v>
      </c>
      <c r="I425" s="21" t="s">
        <v>949</v>
      </c>
      <c r="J425" s="10" t="s">
        <v>5370</v>
      </c>
      <c r="K425" s="10" t="s">
        <v>949</v>
      </c>
    </row>
    <row r="426" spans="7:11">
      <c r="G426" s="19" t="s">
        <v>66</v>
      </c>
      <c r="H426" s="20" t="s">
        <v>950</v>
      </c>
      <c r="I426" s="21" t="s">
        <v>951</v>
      </c>
      <c r="J426" s="10" t="s">
        <v>5371</v>
      </c>
      <c r="K426" s="10" t="s">
        <v>951</v>
      </c>
    </row>
    <row r="427" spans="7:11">
      <c r="G427" s="19" t="s">
        <v>66</v>
      </c>
      <c r="H427" s="20" t="s">
        <v>952</v>
      </c>
      <c r="I427" s="21" t="s">
        <v>953</v>
      </c>
      <c r="J427" s="10" t="s">
        <v>5372</v>
      </c>
      <c r="K427" s="10" t="s">
        <v>953</v>
      </c>
    </row>
    <row r="428" spans="7:11">
      <c r="G428" s="19" t="s">
        <v>66</v>
      </c>
      <c r="H428" s="20" t="s">
        <v>954</v>
      </c>
      <c r="I428" s="21" t="s">
        <v>955</v>
      </c>
      <c r="J428" s="10" t="s">
        <v>5373</v>
      </c>
      <c r="K428" s="10" t="s">
        <v>955</v>
      </c>
    </row>
    <row r="429" spans="7:11">
      <c r="G429" s="19" t="s">
        <v>66</v>
      </c>
      <c r="H429" s="20" t="s">
        <v>956</v>
      </c>
      <c r="I429" s="21" t="s">
        <v>957</v>
      </c>
      <c r="J429" s="10" t="s">
        <v>5374</v>
      </c>
      <c r="K429" s="10" t="s">
        <v>957</v>
      </c>
    </row>
    <row r="430" spans="7:11">
      <c r="G430" s="19" t="s">
        <v>66</v>
      </c>
      <c r="H430" s="20" t="s">
        <v>958</v>
      </c>
      <c r="I430" s="21" t="s">
        <v>959</v>
      </c>
      <c r="J430" s="10" t="s">
        <v>5375</v>
      </c>
      <c r="K430" s="10" t="s">
        <v>959</v>
      </c>
    </row>
    <row r="431" spans="7:11">
      <c r="G431" s="19" t="s">
        <v>66</v>
      </c>
      <c r="H431" s="20" t="s">
        <v>960</v>
      </c>
      <c r="I431" s="21" t="s">
        <v>961</v>
      </c>
      <c r="J431" s="10" t="s">
        <v>5376</v>
      </c>
      <c r="K431" s="10" t="s">
        <v>961</v>
      </c>
    </row>
    <row r="432" spans="7:11">
      <c r="G432" s="19" t="s">
        <v>66</v>
      </c>
      <c r="H432" s="20" t="s">
        <v>962</v>
      </c>
      <c r="I432" s="21" t="s">
        <v>963</v>
      </c>
      <c r="J432" s="10" t="s">
        <v>5377</v>
      </c>
      <c r="K432" s="10" t="s">
        <v>963</v>
      </c>
    </row>
    <row r="433" spans="7:11">
      <c r="G433" s="19" t="s">
        <v>66</v>
      </c>
      <c r="H433" s="20" t="s">
        <v>964</v>
      </c>
      <c r="I433" s="21" t="s">
        <v>965</v>
      </c>
      <c r="J433" s="10" t="s">
        <v>5378</v>
      </c>
      <c r="K433" s="10" t="s">
        <v>965</v>
      </c>
    </row>
    <row r="434" spans="7:11">
      <c r="G434" s="19" t="s">
        <v>66</v>
      </c>
      <c r="H434" s="20" t="s">
        <v>966</v>
      </c>
      <c r="I434" s="21" t="s">
        <v>967</v>
      </c>
      <c r="J434" s="10" t="s">
        <v>5379</v>
      </c>
      <c r="K434" s="10" t="s">
        <v>967</v>
      </c>
    </row>
    <row r="435" spans="7:11">
      <c r="G435" s="19" t="s">
        <v>66</v>
      </c>
      <c r="H435" s="20" t="s">
        <v>968</v>
      </c>
      <c r="I435" s="21" t="s">
        <v>969</v>
      </c>
      <c r="J435" s="10" t="s">
        <v>5380</v>
      </c>
      <c r="K435" s="10" t="s">
        <v>969</v>
      </c>
    </row>
    <row r="436" spans="7:11">
      <c r="G436" s="19" t="s">
        <v>66</v>
      </c>
      <c r="H436" s="20" t="s">
        <v>970</v>
      </c>
      <c r="I436" s="21" t="s">
        <v>971</v>
      </c>
      <c r="J436" s="10" t="s">
        <v>5381</v>
      </c>
      <c r="K436" s="10" t="s">
        <v>971</v>
      </c>
    </row>
    <row r="437" spans="7:11">
      <c r="G437" s="19" t="s">
        <v>66</v>
      </c>
      <c r="H437" s="20" t="s">
        <v>972</v>
      </c>
      <c r="I437" s="21" t="s">
        <v>973</v>
      </c>
      <c r="J437" s="10" t="s">
        <v>5382</v>
      </c>
      <c r="K437" s="10" t="s">
        <v>973</v>
      </c>
    </row>
    <row r="438" spans="7:11">
      <c r="G438" s="19" t="s">
        <v>66</v>
      </c>
      <c r="H438" s="20" t="s">
        <v>974</v>
      </c>
      <c r="I438" s="21" t="s">
        <v>975</v>
      </c>
      <c r="J438" s="10" t="s">
        <v>5383</v>
      </c>
      <c r="K438" s="10" t="s">
        <v>975</v>
      </c>
    </row>
    <row r="439" spans="7:11">
      <c r="G439" s="19" t="s">
        <v>66</v>
      </c>
      <c r="H439" s="20" t="s">
        <v>976</v>
      </c>
      <c r="I439" s="21" t="s">
        <v>977</v>
      </c>
      <c r="J439" s="10" t="s">
        <v>5384</v>
      </c>
      <c r="K439" s="10" t="s">
        <v>977</v>
      </c>
    </row>
    <row r="440" spans="7:11">
      <c r="G440" s="19" t="s">
        <v>66</v>
      </c>
      <c r="H440" s="20" t="s">
        <v>978</v>
      </c>
      <c r="I440" s="21" t="s">
        <v>979</v>
      </c>
      <c r="J440" s="10" t="s">
        <v>5385</v>
      </c>
      <c r="K440" s="10" t="s">
        <v>979</v>
      </c>
    </row>
    <row r="441" spans="7:11">
      <c r="G441" s="19" t="s">
        <v>66</v>
      </c>
      <c r="H441" s="20" t="s">
        <v>980</v>
      </c>
      <c r="I441" s="21" t="s">
        <v>981</v>
      </c>
      <c r="J441" s="10" t="s">
        <v>5386</v>
      </c>
      <c r="K441" s="10" t="s">
        <v>981</v>
      </c>
    </row>
    <row r="442" spans="7:11">
      <c r="G442" s="19" t="s">
        <v>66</v>
      </c>
      <c r="H442" s="20" t="s">
        <v>982</v>
      </c>
      <c r="I442" s="21" t="s">
        <v>983</v>
      </c>
      <c r="J442" s="10" t="s">
        <v>5387</v>
      </c>
      <c r="K442" s="10" t="s">
        <v>983</v>
      </c>
    </row>
    <row r="443" spans="7:11">
      <c r="G443" s="19" t="s">
        <v>66</v>
      </c>
      <c r="H443" s="20" t="s">
        <v>984</v>
      </c>
      <c r="I443" s="21" t="s">
        <v>985</v>
      </c>
      <c r="J443" s="10" t="s">
        <v>5388</v>
      </c>
      <c r="K443" s="10" t="s">
        <v>985</v>
      </c>
    </row>
    <row r="444" spans="7:11">
      <c r="G444" s="19" t="s">
        <v>66</v>
      </c>
      <c r="H444" s="20" t="s">
        <v>986</v>
      </c>
      <c r="I444" s="21" t="s">
        <v>987</v>
      </c>
      <c r="J444" s="10" t="s">
        <v>5389</v>
      </c>
      <c r="K444" s="10" t="s">
        <v>987</v>
      </c>
    </row>
    <row r="445" spans="7:11">
      <c r="G445" s="19" t="s">
        <v>66</v>
      </c>
      <c r="H445" s="20" t="s">
        <v>988</v>
      </c>
      <c r="I445" s="21" t="s">
        <v>989</v>
      </c>
      <c r="J445" s="10" t="s">
        <v>5390</v>
      </c>
      <c r="K445" s="10" t="s">
        <v>989</v>
      </c>
    </row>
    <row r="446" spans="7:11">
      <c r="G446" s="19" t="s">
        <v>66</v>
      </c>
      <c r="H446" s="20" t="s">
        <v>990</v>
      </c>
      <c r="I446" s="21" t="s">
        <v>991</v>
      </c>
      <c r="J446" s="10" t="s">
        <v>5391</v>
      </c>
      <c r="K446" s="10" t="s">
        <v>991</v>
      </c>
    </row>
    <row r="447" spans="7:11">
      <c r="G447" s="19" t="s">
        <v>66</v>
      </c>
      <c r="H447" s="20" t="s">
        <v>992</v>
      </c>
      <c r="I447" s="21" t="s">
        <v>993</v>
      </c>
      <c r="J447" s="10" t="s">
        <v>5392</v>
      </c>
      <c r="K447" s="10" t="s">
        <v>993</v>
      </c>
    </row>
    <row r="448" spans="7:11">
      <c r="G448" s="19" t="s">
        <v>66</v>
      </c>
      <c r="H448" s="20" t="s">
        <v>994</v>
      </c>
      <c r="I448" s="21" t="s">
        <v>995</v>
      </c>
      <c r="J448" s="10" t="s">
        <v>5393</v>
      </c>
      <c r="K448" s="10" t="s">
        <v>995</v>
      </c>
    </row>
    <row r="449" spans="7:11">
      <c r="G449" s="19" t="s">
        <v>66</v>
      </c>
      <c r="H449" s="20" t="s">
        <v>996</v>
      </c>
      <c r="I449" s="21" t="s">
        <v>997</v>
      </c>
      <c r="J449" s="10" t="s">
        <v>5394</v>
      </c>
      <c r="K449" s="10" t="s">
        <v>997</v>
      </c>
    </row>
    <row r="450" spans="7:11">
      <c r="G450" s="19" t="s">
        <v>66</v>
      </c>
      <c r="H450" s="20" t="s">
        <v>998</v>
      </c>
      <c r="I450" s="21" t="s">
        <v>999</v>
      </c>
      <c r="J450" s="10" t="s">
        <v>5395</v>
      </c>
      <c r="K450" s="10" t="s">
        <v>999</v>
      </c>
    </row>
    <row r="451" spans="7:11">
      <c r="G451" s="19" t="s">
        <v>66</v>
      </c>
      <c r="H451" s="20" t="s">
        <v>1000</v>
      </c>
      <c r="I451" s="21" t="s">
        <v>1001</v>
      </c>
      <c r="J451" s="10" t="s">
        <v>5396</v>
      </c>
      <c r="K451" s="10" t="s">
        <v>1001</v>
      </c>
    </row>
    <row r="452" spans="7:11">
      <c r="G452" s="19" t="s">
        <v>66</v>
      </c>
      <c r="H452" s="20" t="s">
        <v>1002</v>
      </c>
      <c r="I452" s="21" t="s">
        <v>1003</v>
      </c>
      <c r="J452" s="10" t="s">
        <v>5397</v>
      </c>
      <c r="K452" s="10" t="s">
        <v>1003</v>
      </c>
    </row>
    <row r="453" spans="7:11">
      <c r="G453" s="19" t="s">
        <v>66</v>
      </c>
      <c r="H453" s="20" t="s">
        <v>1004</v>
      </c>
      <c r="I453" s="21" t="s">
        <v>1005</v>
      </c>
      <c r="J453" s="10" t="s">
        <v>5398</v>
      </c>
      <c r="K453" s="10" t="s">
        <v>1005</v>
      </c>
    </row>
    <row r="454" spans="7:11">
      <c r="G454" s="19" t="s">
        <v>66</v>
      </c>
      <c r="H454" s="20" t="s">
        <v>1006</v>
      </c>
      <c r="I454" s="21" t="s">
        <v>1007</v>
      </c>
      <c r="J454" s="10" t="s">
        <v>5399</v>
      </c>
      <c r="K454" s="10" t="s">
        <v>1007</v>
      </c>
    </row>
    <row r="455" spans="7:11">
      <c r="G455" s="19" t="s">
        <v>66</v>
      </c>
      <c r="H455" s="20" t="s">
        <v>1008</v>
      </c>
      <c r="I455" s="21" t="s">
        <v>1009</v>
      </c>
      <c r="J455" s="10" t="s">
        <v>5400</v>
      </c>
      <c r="K455" s="10" t="s">
        <v>1009</v>
      </c>
    </row>
    <row r="456" spans="7:11">
      <c r="G456" s="19" t="s">
        <v>66</v>
      </c>
      <c r="H456" s="20" t="s">
        <v>1010</v>
      </c>
      <c r="I456" s="21" t="s">
        <v>1011</v>
      </c>
      <c r="J456" s="10" t="s">
        <v>5401</v>
      </c>
      <c r="K456" s="10" t="s">
        <v>1011</v>
      </c>
    </row>
    <row r="457" spans="7:11">
      <c r="G457" s="19" t="s">
        <v>66</v>
      </c>
      <c r="H457" s="20" t="s">
        <v>1012</v>
      </c>
      <c r="I457" s="21" t="s">
        <v>1013</v>
      </c>
      <c r="J457" s="10" t="s">
        <v>5402</v>
      </c>
      <c r="K457" s="10" t="s">
        <v>1013</v>
      </c>
    </row>
    <row r="458" spans="7:11">
      <c r="G458" s="19" t="s">
        <v>66</v>
      </c>
      <c r="H458" s="20" t="s">
        <v>1014</v>
      </c>
      <c r="I458" s="21" t="s">
        <v>1015</v>
      </c>
      <c r="J458" s="10" t="s">
        <v>5403</v>
      </c>
      <c r="K458" s="10" t="s">
        <v>1015</v>
      </c>
    </row>
    <row r="459" spans="7:11">
      <c r="G459" s="19" t="s">
        <v>66</v>
      </c>
      <c r="H459" s="20" t="s">
        <v>1016</v>
      </c>
      <c r="I459" s="21" t="s">
        <v>1017</v>
      </c>
      <c r="J459" s="10" t="s">
        <v>5404</v>
      </c>
      <c r="K459" s="10" t="s">
        <v>1017</v>
      </c>
    </row>
    <row r="460" spans="7:11">
      <c r="G460" s="19" t="s">
        <v>66</v>
      </c>
      <c r="H460" s="20" t="s">
        <v>1018</v>
      </c>
      <c r="I460" s="21" t="s">
        <v>1019</v>
      </c>
      <c r="J460" s="10" t="s">
        <v>5405</v>
      </c>
      <c r="K460" s="10" t="s">
        <v>1019</v>
      </c>
    </row>
    <row r="461" spans="7:11">
      <c r="G461" s="220" t="s">
        <v>66</v>
      </c>
      <c r="H461" s="19" t="s">
        <v>1020</v>
      </c>
      <c r="I461" s="221" t="s">
        <v>1021</v>
      </c>
      <c r="J461" s="10" t="s">
        <v>5406</v>
      </c>
      <c r="K461" s="10" t="s">
        <v>1021</v>
      </c>
    </row>
    <row r="462" spans="7:11">
      <c r="G462" s="19" t="s">
        <v>66</v>
      </c>
      <c r="H462" s="20" t="s">
        <v>1022</v>
      </c>
      <c r="I462" s="21" t="s">
        <v>1023</v>
      </c>
      <c r="J462" s="10" t="s">
        <v>5407</v>
      </c>
      <c r="K462" s="10" t="s">
        <v>1023</v>
      </c>
    </row>
    <row r="463" spans="7:11">
      <c r="G463" s="19" t="s">
        <v>66</v>
      </c>
      <c r="H463" s="20" t="s">
        <v>1024</v>
      </c>
      <c r="I463" s="21" t="s">
        <v>1025</v>
      </c>
      <c r="J463" s="10" t="s">
        <v>5408</v>
      </c>
      <c r="K463" s="10" t="s">
        <v>1025</v>
      </c>
    </row>
    <row r="464" spans="7:11">
      <c r="G464" s="19" t="s">
        <v>66</v>
      </c>
      <c r="H464" s="20" t="s">
        <v>1026</v>
      </c>
      <c r="I464" s="21" t="s">
        <v>1027</v>
      </c>
      <c r="J464" s="10" t="s">
        <v>5409</v>
      </c>
      <c r="K464" s="10" t="s">
        <v>1027</v>
      </c>
    </row>
    <row r="465" spans="7:11">
      <c r="G465" s="19" t="s">
        <v>66</v>
      </c>
      <c r="H465" s="20" t="s">
        <v>1028</v>
      </c>
      <c r="I465" s="21" t="s">
        <v>1029</v>
      </c>
      <c r="J465" s="10" t="s">
        <v>5410</v>
      </c>
      <c r="K465" s="10" t="s">
        <v>1029</v>
      </c>
    </row>
    <row r="466" spans="7:11">
      <c r="G466" s="13" t="s">
        <v>73</v>
      </c>
      <c r="H466" s="222"/>
      <c r="I466" s="223" t="s">
        <v>1030</v>
      </c>
      <c r="J466" s="10" t="s">
        <v>73</v>
      </c>
      <c r="K466" s="10" t="s">
        <v>1030</v>
      </c>
    </row>
    <row r="467" spans="7:11">
      <c r="G467" s="19" t="s">
        <v>73</v>
      </c>
      <c r="H467" s="20" t="s">
        <v>1031</v>
      </c>
      <c r="I467" s="21" t="s">
        <v>1032</v>
      </c>
      <c r="J467" s="10" t="s">
        <v>5411</v>
      </c>
      <c r="K467" s="10" t="s">
        <v>1032</v>
      </c>
    </row>
    <row r="468" spans="7:11">
      <c r="G468" s="19" t="s">
        <v>73</v>
      </c>
      <c r="H468" s="20" t="s">
        <v>1033</v>
      </c>
      <c r="I468" s="21" t="s">
        <v>1034</v>
      </c>
      <c r="J468" s="10" t="s">
        <v>5412</v>
      </c>
      <c r="K468" s="10" t="s">
        <v>1034</v>
      </c>
    </row>
    <row r="469" spans="7:11">
      <c r="G469" s="19" t="s">
        <v>73</v>
      </c>
      <c r="H469" s="20" t="s">
        <v>1035</v>
      </c>
      <c r="I469" s="21" t="s">
        <v>1036</v>
      </c>
      <c r="J469" s="10" t="s">
        <v>5413</v>
      </c>
      <c r="K469" s="10" t="s">
        <v>1036</v>
      </c>
    </row>
    <row r="470" spans="7:11">
      <c r="G470" s="19" t="s">
        <v>73</v>
      </c>
      <c r="H470" s="20" t="s">
        <v>1037</v>
      </c>
      <c r="I470" s="21" t="s">
        <v>1038</v>
      </c>
      <c r="J470" s="10" t="s">
        <v>5414</v>
      </c>
      <c r="K470" s="10" t="s">
        <v>1038</v>
      </c>
    </row>
    <row r="471" spans="7:11">
      <c r="G471" s="19" t="s">
        <v>73</v>
      </c>
      <c r="H471" s="20" t="s">
        <v>1039</v>
      </c>
      <c r="I471" s="21" t="s">
        <v>1040</v>
      </c>
      <c r="J471" s="10" t="s">
        <v>5415</v>
      </c>
      <c r="K471" s="10" t="s">
        <v>1040</v>
      </c>
    </row>
    <row r="472" spans="7:11">
      <c r="G472" s="19" t="s">
        <v>73</v>
      </c>
      <c r="H472" s="20" t="s">
        <v>1041</v>
      </c>
      <c r="I472" s="21" t="s">
        <v>1042</v>
      </c>
      <c r="J472" s="10" t="s">
        <v>5416</v>
      </c>
      <c r="K472" s="10" t="s">
        <v>1042</v>
      </c>
    </row>
    <row r="473" spans="7:11">
      <c r="G473" s="19" t="s">
        <v>73</v>
      </c>
      <c r="H473" s="20" t="s">
        <v>1043</v>
      </c>
      <c r="I473" s="21" t="s">
        <v>1044</v>
      </c>
      <c r="J473" s="10" t="s">
        <v>5417</v>
      </c>
      <c r="K473" s="10" t="s">
        <v>1044</v>
      </c>
    </row>
    <row r="474" spans="7:11">
      <c r="G474" s="19" t="s">
        <v>73</v>
      </c>
      <c r="H474" s="20" t="s">
        <v>1045</v>
      </c>
      <c r="I474" s="21" t="s">
        <v>1046</v>
      </c>
      <c r="J474" s="10" t="s">
        <v>5418</v>
      </c>
      <c r="K474" s="10" t="s">
        <v>1046</v>
      </c>
    </row>
    <row r="475" spans="7:11">
      <c r="G475" s="19" t="s">
        <v>73</v>
      </c>
      <c r="H475" s="20" t="s">
        <v>1047</v>
      </c>
      <c r="I475" s="21" t="s">
        <v>1048</v>
      </c>
      <c r="J475" s="10" t="s">
        <v>5419</v>
      </c>
      <c r="K475" s="10" t="s">
        <v>1048</v>
      </c>
    </row>
    <row r="476" spans="7:11">
      <c r="G476" s="19" t="s">
        <v>73</v>
      </c>
      <c r="H476" s="20" t="s">
        <v>1049</v>
      </c>
      <c r="I476" s="21" t="s">
        <v>1050</v>
      </c>
      <c r="J476" s="10" t="s">
        <v>5420</v>
      </c>
      <c r="K476" s="10" t="s">
        <v>1050</v>
      </c>
    </row>
    <row r="477" spans="7:11">
      <c r="G477" s="19" t="s">
        <v>73</v>
      </c>
      <c r="H477" s="20" t="s">
        <v>1051</v>
      </c>
      <c r="I477" s="21" t="s">
        <v>1052</v>
      </c>
      <c r="J477" s="10" t="s">
        <v>5421</v>
      </c>
      <c r="K477" s="10" t="s">
        <v>1052</v>
      </c>
    </row>
    <row r="478" spans="7:11">
      <c r="G478" s="19" t="s">
        <v>73</v>
      </c>
      <c r="H478" s="20" t="s">
        <v>1053</v>
      </c>
      <c r="I478" s="21" t="s">
        <v>1054</v>
      </c>
      <c r="J478" s="10" t="s">
        <v>5422</v>
      </c>
      <c r="K478" s="10" t="s">
        <v>1054</v>
      </c>
    </row>
    <row r="479" spans="7:11">
      <c r="G479" s="19" t="s">
        <v>73</v>
      </c>
      <c r="H479" s="20" t="s">
        <v>1055</v>
      </c>
      <c r="I479" s="21" t="s">
        <v>1056</v>
      </c>
      <c r="J479" s="10" t="s">
        <v>5423</v>
      </c>
      <c r="K479" s="10" t="s">
        <v>1056</v>
      </c>
    </row>
    <row r="480" spans="7:11">
      <c r="G480" s="19" t="s">
        <v>73</v>
      </c>
      <c r="H480" s="20" t="s">
        <v>1057</v>
      </c>
      <c r="I480" s="21" t="s">
        <v>1058</v>
      </c>
      <c r="J480" s="10" t="s">
        <v>5424</v>
      </c>
      <c r="K480" s="10" t="s">
        <v>1058</v>
      </c>
    </row>
    <row r="481" spans="7:11">
      <c r="G481" s="19" t="s">
        <v>73</v>
      </c>
      <c r="H481" s="20" t="s">
        <v>1059</v>
      </c>
      <c r="I481" s="21" t="s">
        <v>1060</v>
      </c>
      <c r="J481" s="10" t="s">
        <v>5425</v>
      </c>
      <c r="K481" s="10" t="s">
        <v>1060</v>
      </c>
    </row>
    <row r="482" spans="7:11">
      <c r="G482" s="19" t="s">
        <v>73</v>
      </c>
      <c r="H482" s="20" t="s">
        <v>1061</v>
      </c>
      <c r="I482" s="21" t="s">
        <v>1062</v>
      </c>
      <c r="J482" s="10" t="s">
        <v>5426</v>
      </c>
      <c r="K482" s="10" t="s">
        <v>1062</v>
      </c>
    </row>
    <row r="483" spans="7:11">
      <c r="G483" s="19" t="s">
        <v>73</v>
      </c>
      <c r="H483" s="20" t="s">
        <v>1063</v>
      </c>
      <c r="I483" s="21" t="s">
        <v>1064</v>
      </c>
      <c r="J483" s="10" t="s">
        <v>5427</v>
      </c>
      <c r="K483" s="10" t="s">
        <v>1064</v>
      </c>
    </row>
    <row r="484" spans="7:11">
      <c r="G484" s="19" t="s">
        <v>73</v>
      </c>
      <c r="H484" s="20" t="s">
        <v>1065</v>
      </c>
      <c r="I484" s="21" t="s">
        <v>1066</v>
      </c>
      <c r="J484" s="10" t="s">
        <v>5428</v>
      </c>
      <c r="K484" s="10" t="s">
        <v>1066</v>
      </c>
    </row>
    <row r="485" spans="7:11">
      <c r="G485" s="19" t="s">
        <v>73</v>
      </c>
      <c r="H485" s="20" t="s">
        <v>1067</v>
      </c>
      <c r="I485" s="21" t="s">
        <v>1068</v>
      </c>
      <c r="J485" s="10" t="s">
        <v>5429</v>
      </c>
      <c r="K485" s="10" t="s">
        <v>1068</v>
      </c>
    </row>
    <row r="486" spans="7:11">
      <c r="G486" s="19" t="s">
        <v>73</v>
      </c>
      <c r="H486" s="20" t="s">
        <v>1069</v>
      </c>
      <c r="I486" s="21" t="s">
        <v>1070</v>
      </c>
      <c r="J486" s="10" t="s">
        <v>5430</v>
      </c>
      <c r="K486" s="10" t="s">
        <v>1070</v>
      </c>
    </row>
    <row r="487" spans="7:11">
      <c r="G487" s="220" t="s">
        <v>73</v>
      </c>
      <c r="H487" s="19" t="s">
        <v>1071</v>
      </c>
      <c r="I487" s="221" t="s">
        <v>1072</v>
      </c>
      <c r="J487" s="10" t="s">
        <v>5431</v>
      </c>
      <c r="K487" s="10" t="s">
        <v>1072</v>
      </c>
    </row>
    <row r="488" spans="7:11">
      <c r="G488" s="19" t="s">
        <v>73</v>
      </c>
      <c r="H488" s="20" t="s">
        <v>1073</v>
      </c>
      <c r="I488" s="21" t="s">
        <v>1074</v>
      </c>
      <c r="J488" s="10" t="s">
        <v>5432</v>
      </c>
      <c r="K488" s="10" t="s">
        <v>1074</v>
      </c>
    </row>
    <row r="489" spans="7:11">
      <c r="G489" s="19" t="s">
        <v>73</v>
      </c>
      <c r="H489" s="20" t="s">
        <v>1075</v>
      </c>
      <c r="I489" s="21" t="s">
        <v>1076</v>
      </c>
      <c r="J489" s="10" t="s">
        <v>5433</v>
      </c>
      <c r="K489" s="10" t="s">
        <v>1076</v>
      </c>
    </row>
    <row r="490" spans="7:11">
      <c r="G490" s="19" t="s">
        <v>73</v>
      </c>
      <c r="H490" s="20" t="s">
        <v>1077</v>
      </c>
      <c r="I490" s="21" t="s">
        <v>1078</v>
      </c>
      <c r="J490" s="10" t="s">
        <v>5434</v>
      </c>
      <c r="K490" s="10" t="s">
        <v>1078</v>
      </c>
    </row>
    <row r="491" spans="7:11">
      <c r="G491" s="19" t="s">
        <v>73</v>
      </c>
      <c r="H491" s="20" t="s">
        <v>1079</v>
      </c>
      <c r="I491" s="21" t="s">
        <v>1080</v>
      </c>
      <c r="J491" s="10" t="s">
        <v>5435</v>
      </c>
      <c r="K491" s="10" t="s">
        <v>1080</v>
      </c>
    </row>
    <row r="492" spans="7:11">
      <c r="G492" s="13" t="s">
        <v>78</v>
      </c>
      <c r="H492" s="222"/>
      <c r="I492" s="223" t="s">
        <v>3640</v>
      </c>
      <c r="J492" s="10" t="s">
        <v>78</v>
      </c>
      <c r="K492" s="10" t="s">
        <v>3640</v>
      </c>
    </row>
    <row r="493" spans="7:11">
      <c r="G493" s="19" t="s">
        <v>78</v>
      </c>
      <c r="H493" s="20" t="s">
        <v>1081</v>
      </c>
      <c r="I493" s="21" t="s">
        <v>3641</v>
      </c>
      <c r="J493" s="10" t="s">
        <v>5436</v>
      </c>
      <c r="K493" s="10" t="s">
        <v>3641</v>
      </c>
    </row>
    <row r="494" spans="7:11">
      <c r="G494" s="19" t="s">
        <v>78</v>
      </c>
      <c r="H494" s="20" t="s">
        <v>1082</v>
      </c>
      <c r="I494" s="21" t="s">
        <v>3642</v>
      </c>
      <c r="J494" s="10" t="s">
        <v>5437</v>
      </c>
      <c r="K494" s="10" t="s">
        <v>3642</v>
      </c>
    </row>
    <row r="495" spans="7:11">
      <c r="G495" s="19" t="s">
        <v>78</v>
      </c>
      <c r="H495" s="20" t="s">
        <v>1083</v>
      </c>
      <c r="I495" s="21" t="s">
        <v>3643</v>
      </c>
      <c r="J495" s="10" t="s">
        <v>5438</v>
      </c>
      <c r="K495" s="10" t="s">
        <v>3643</v>
      </c>
    </row>
    <row r="496" spans="7:11">
      <c r="G496" s="19" t="s">
        <v>78</v>
      </c>
      <c r="H496" s="20" t="s">
        <v>1084</v>
      </c>
      <c r="I496" s="21" t="s">
        <v>3644</v>
      </c>
      <c r="J496" s="10" t="s">
        <v>5439</v>
      </c>
      <c r="K496" s="10" t="s">
        <v>3644</v>
      </c>
    </row>
    <row r="497" spans="7:11">
      <c r="G497" s="19" t="s">
        <v>78</v>
      </c>
      <c r="H497" s="20" t="s">
        <v>1085</v>
      </c>
      <c r="I497" s="21" t="s">
        <v>3645</v>
      </c>
      <c r="J497" s="10" t="s">
        <v>5440</v>
      </c>
      <c r="K497" s="10" t="s">
        <v>3645</v>
      </c>
    </row>
    <row r="498" spans="7:11">
      <c r="G498" s="19" t="s">
        <v>78</v>
      </c>
      <c r="H498" s="20" t="s">
        <v>1086</v>
      </c>
      <c r="I498" s="21" t="s">
        <v>3646</v>
      </c>
      <c r="J498" s="10" t="s">
        <v>5441</v>
      </c>
      <c r="K498" s="10" t="s">
        <v>3646</v>
      </c>
    </row>
    <row r="499" spans="7:11">
      <c r="G499" s="19" t="s">
        <v>78</v>
      </c>
      <c r="H499" s="20" t="s">
        <v>1087</v>
      </c>
      <c r="I499" s="21" t="s">
        <v>3647</v>
      </c>
      <c r="J499" s="10" t="s">
        <v>5442</v>
      </c>
      <c r="K499" s="10" t="s">
        <v>3647</v>
      </c>
    </row>
    <row r="500" spans="7:11">
      <c r="G500" s="19" t="s">
        <v>78</v>
      </c>
      <c r="H500" s="20" t="s">
        <v>1088</v>
      </c>
      <c r="I500" s="21" t="s">
        <v>3648</v>
      </c>
      <c r="J500" s="10" t="s">
        <v>5443</v>
      </c>
      <c r="K500" s="10" t="s">
        <v>3648</v>
      </c>
    </row>
    <row r="501" spans="7:11">
      <c r="G501" s="19" t="s">
        <v>78</v>
      </c>
      <c r="H501" s="20" t="s">
        <v>1089</v>
      </c>
      <c r="I501" s="21" t="s">
        <v>3649</v>
      </c>
      <c r="J501" s="10" t="s">
        <v>5444</v>
      </c>
      <c r="K501" s="10" t="s">
        <v>3649</v>
      </c>
    </row>
    <row r="502" spans="7:11">
      <c r="G502" s="19" t="s">
        <v>78</v>
      </c>
      <c r="H502" s="20" t="s">
        <v>1090</v>
      </c>
      <c r="I502" s="21" t="s">
        <v>3650</v>
      </c>
      <c r="J502" s="10" t="s">
        <v>5445</v>
      </c>
      <c r="K502" s="10" t="s">
        <v>3650</v>
      </c>
    </row>
    <row r="503" spans="7:11">
      <c r="G503" s="19" t="s">
        <v>78</v>
      </c>
      <c r="H503" s="20" t="s">
        <v>1091</v>
      </c>
      <c r="I503" s="21" t="s">
        <v>3651</v>
      </c>
      <c r="J503" s="10" t="s">
        <v>5446</v>
      </c>
      <c r="K503" s="10" t="s">
        <v>3651</v>
      </c>
    </row>
    <row r="504" spans="7:11">
      <c r="G504" s="19" t="s">
        <v>78</v>
      </c>
      <c r="H504" s="20" t="s">
        <v>1092</v>
      </c>
      <c r="I504" s="21" t="s">
        <v>3652</v>
      </c>
      <c r="J504" s="10" t="s">
        <v>5447</v>
      </c>
      <c r="K504" s="10" t="s">
        <v>3652</v>
      </c>
    </row>
    <row r="505" spans="7:11">
      <c r="G505" s="19" t="s">
        <v>78</v>
      </c>
      <c r="H505" s="20" t="s">
        <v>1093</v>
      </c>
      <c r="I505" s="21" t="s">
        <v>3653</v>
      </c>
      <c r="J505" s="10" t="s">
        <v>5448</v>
      </c>
      <c r="K505" s="10" t="s">
        <v>3653</v>
      </c>
    </row>
    <row r="506" spans="7:11">
      <c r="G506" s="19" t="s">
        <v>78</v>
      </c>
      <c r="H506" s="20" t="s">
        <v>1094</v>
      </c>
      <c r="I506" s="21" t="s">
        <v>3654</v>
      </c>
      <c r="J506" s="10" t="s">
        <v>5449</v>
      </c>
      <c r="K506" s="10" t="s">
        <v>3654</v>
      </c>
    </row>
    <row r="507" spans="7:11">
      <c r="G507" s="19" t="s">
        <v>78</v>
      </c>
      <c r="H507" s="20" t="s">
        <v>1095</v>
      </c>
      <c r="I507" s="21" t="s">
        <v>3655</v>
      </c>
      <c r="J507" s="10" t="s">
        <v>5450</v>
      </c>
      <c r="K507" s="10" t="s">
        <v>3655</v>
      </c>
    </row>
    <row r="508" spans="7:11">
      <c r="G508" s="19" t="s">
        <v>78</v>
      </c>
      <c r="H508" s="20" t="s">
        <v>1096</v>
      </c>
      <c r="I508" s="21" t="s">
        <v>3656</v>
      </c>
      <c r="J508" s="10" t="s">
        <v>5451</v>
      </c>
      <c r="K508" s="10" t="s">
        <v>3656</v>
      </c>
    </row>
    <row r="509" spans="7:11">
      <c r="G509" s="19" t="s">
        <v>78</v>
      </c>
      <c r="H509" s="20" t="s">
        <v>1097</v>
      </c>
      <c r="I509" s="21" t="s">
        <v>3657</v>
      </c>
      <c r="J509" s="10" t="s">
        <v>5452</v>
      </c>
      <c r="K509" s="10" t="s">
        <v>3657</v>
      </c>
    </row>
    <row r="510" spans="7:11">
      <c r="G510" s="19" t="s">
        <v>78</v>
      </c>
      <c r="H510" s="20" t="s">
        <v>1098</v>
      </c>
      <c r="I510" s="21" t="s">
        <v>3658</v>
      </c>
      <c r="J510" s="10" t="s">
        <v>5453</v>
      </c>
      <c r="K510" s="10" t="s">
        <v>3658</v>
      </c>
    </row>
    <row r="511" spans="7:11">
      <c r="G511" s="19" t="s">
        <v>78</v>
      </c>
      <c r="H511" s="20" t="s">
        <v>1099</v>
      </c>
      <c r="I511" s="21" t="s">
        <v>3659</v>
      </c>
      <c r="J511" s="10" t="s">
        <v>5454</v>
      </c>
      <c r="K511" s="10" t="s">
        <v>3659</v>
      </c>
    </row>
    <row r="512" spans="7:11">
      <c r="G512" s="19" t="s">
        <v>78</v>
      </c>
      <c r="H512" s="20" t="s">
        <v>1100</v>
      </c>
      <c r="I512" s="21" t="s">
        <v>3660</v>
      </c>
      <c r="J512" s="10" t="s">
        <v>5455</v>
      </c>
      <c r="K512" s="10" t="s">
        <v>3660</v>
      </c>
    </row>
    <row r="513" spans="7:11">
      <c r="G513" s="19" t="s">
        <v>78</v>
      </c>
      <c r="H513" s="20" t="s">
        <v>1101</v>
      </c>
      <c r="I513" s="21" t="s">
        <v>3661</v>
      </c>
      <c r="J513" s="10" t="s">
        <v>5456</v>
      </c>
      <c r="K513" s="10" t="s">
        <v>3661</v>
      </c>
    </row>
    <row r="514" spans="7:11">
      <c r="G514" s="19" t="s">
        <v>78</v>
      </c>
      <c r="H514" s="20" t="s">
        <v>1102</v>
      </c>
      <c r="I514" s="21" t="s">
        <v>3662</v>
      </c>
      <c r="J514" s="10" t="s">
        <v>5457</v>
      </c>
      <c r="K514" s="10" t="s">
        <v>3662</v>
      </c>
    </row>
    <row r="515" spans="7:11">
      <c r="G515" s="19" t="s">
        <v>78</v>
      </c>
      <c r="H515" s="20" t="s">
        <v>1103</v>
      </c>
      <c r="I515" s="21" t="s">
        <v>3663</v>
      </c>
      <c r="J515" s="10" t="s">
        <v>5458</v>
      </c>
      <c r="K515" s="10" t="s">
        <v>3663</v>
      </c>
    </row>
    <row r="516" spans="7:11">
      <c r="G516" s="19" t="s">
        <v>78</v>
      </c>
      <c r="H516" s="20" t="s">
        <v>1104</v>
      </c>
      <c r="I516" s="21" t="s">
        <v>3664</v>
      </c>
      <c r="J516" s="10" t="s">
        <v>5459</v>
      </c>
      <c r="K516" s="10" t="s">
        <v>3664</v>
      </c>
    </row>
    <row r="517" spans="7:11">
      <c r="G517" s="19" t="s">
        <v>78</v>
      </c>
      <c r="H517" s="20" t="s">
        <v>1105</v>
      </c>
      <c r="I517" s="21" t="s">
        <v>3665</v>
      </c>
      <c r="J517" s="10" t="s">
        <v>5460</v>
      </c>
      <c r="K517" s="10" t="s">
        <v>3665</v>
      </c>
    </row>
    <row r="518" spans="7:11">
      <c r="G518" s="19" t="s">
        <v>78</v>
      </c>
      <c r="H518" s="20" t="s">
        <v>1106</v>
      </c>
      <c r="I518" s="21" t="s">
        <v>3666</v>
      </c>
      <c r="J518" s="10" t="s">
        <v>5461</v>
      </c>
      <c r="K518" s="10" t="s">
        <v>3666</v>
      </c>
    </row>
    <row r="519" spans="7:11">
      <c r="G519" s="19" t="s">
        <v>78</v>
      </c>
      <c r="H519" s="20" t="s">
        <v>1107</v>
      </c>
      <c r="I519" s="21" t="s">
        <v>3667</v>
      </c>
      <c r="J519" s="10" t="s">
        <v>5462</v>
      </c>
      <c r="K519" s="10" t="s">
        <v>3667</v>
      </c>
    </row>
    <row r="520" spans="7:11">
      <c r="G520" s="19" t="s">
        <v>78</v>
      </c>
      <c r="H520" s="20" t="s">
        <v>887</v>
      </c>
      <c r="I520" s="21" t="s">
        <v>3668</v>
      </c>
      <c r="J520" s="10" t="s">
        <v>5463</v>
      </c>
      <c r="K520" s="10" t="s">
        <v>3668</v>
      </c>
    </row>
    <row r="521" spans="7:11">
      <c r="G521" s="19" t="s">
        <v>78</v>
      </c>
      <c r="H521" s="20" t="s">
        <v>1108</v>
      </c>
      <c r="I521" s="21" t="s">
        <v>3669</v>
      </c>
      <c r="J521" s="10" t="s">
        <v>5464</v>
      </c>
      <c r="K521" s="10" t="s">
        <v>3669</v>
      </c>
    </row>
    <row r="522" spans="7:11">
      <c r="G522" s="19" t="s">
        <v>78</v>
      </c>
      <c r="H522" s="20" t="s">
        <v>1109</v>
      </c>
      <c r="I522" s="21" t="s">
        <v>3670</v>
      </c>
      <c r="J522" s="10" t="s">
        <v>5465</v>
      </c>
      <c r="K522" s="10" t="s">
        <v>3670</v>
      </c>
    </row>
    <row r="523" spans="7:11">
      <c r="G523" s="220" t="s">
        <v>78</v>
      </c>
      <c r="H523" s="19" t="s">
        <v>1110</v>
      </c>
      <c r="I523" s="221" t="s">
        <v>3671</v>
      </c>
      <c r="J523" s="10" t="s">
        <v>5466</v>
      </c>
      <c r="K523" s="10" t="s">
        <v>3671</v>
      </c>
    </row>
    <row r="524" spans="7:11">
      <c r="G524" s="19" t="s">
        <v>78</v>
      </c>
      <c r="H524" s="20" t="s">
        <v>1111</v>
      </c>
      <c r="I524" s="21" t="s">
        <v>3672</v>
      </c>
      <c r="J524" s="10" t="s">
        <v>5467</v>
      </c>
      <c r="K524" s="10" t="s">
        <v>3672</v>
      </c>
    </row>
    <row r="525" spans="7:11">
      <c r="G525" s="19" t="s">
        <v>78</v>
      </c>
      <c r="H525" s="20" t="s">
        <v>1112</v>
      </c>
      <c r="I525" s="21" t="s">
        <v>3673</v>
      </c>
      <c r="J525" s="10" t="s">
        <v>5468</v>
      </c>
      <c r="K525" s="10" t="s">
        <v>3673</v>
      </c>
    </row>
    <row r="526" spans="7:11">
      <c r="G526" s="19" t="s">
        <v>78</v>
      </c>
      <c r="H526" s="20" t="s">
        <v>1113</v>
      </c>
      <c r="I526" s="21" t="s">
        <v>3674</v>
      </c>
      <c r="J526" s="10" t="s">
        <v>5469</v>
      </c>
      <c r="K526" s="10" t="s">
        <v>3674</v>
      </c>
    </row>
    <row r="527" spans="7:11">
      <c r="G527" s="19" t="s">
        <v>78</v>
      </c>
      <c r="H527" s="20" t="s">
        <v>1114</v>
      </c>
      <c r="I527" s="21" t="s">
        <v>3675</v>
      </c>
      <c r="J527" s="10" t="s">
        <v>5470</v>
      </c>
      <c r="K527" s="10" t="s">
        <v>3675</v>
      </c>
    </row>
    <row r="528" spans="7:11">
      <c r="G528" s="13" t="s">
        <v>81</v>
      </c>
      <c r="H528" s="222"/>
      <c r="I528" s="223" t="s">
        <v>3676</v>
      </c>
      <c r="J528" s="10" t="s">
        <v>81</v>
      </c>
      <c r="K528" s="10" t="s">
        <v>3676</v>
      </c>
    </row>
    <row r="529" spans="7:11">
      <c r="G529" s="19" t="s">
        <v>81</v>
      </c>
      <c r="H529" s="20" t="s">
        <v>1115</v>
      </c>
      <c r="I529" s="21" t="s">
        <v>3677</v>
      </c>
      <c r="J529" s="10" t="s">
        <v>5471</v>
      </c>
      <c r="K529" s="10" t="s">
        <v>3677</v>
      </c>
    </row>
    <row r="530" spans="7:11">
      <c r="G530" s="19" t="s">
        <v>81</v>
      </c>
      <c r="H530" s="20" t="s">
        <v>1116</v>
      </c>
      <c r="I530" s="21" t="s">
        <v>3678</v>
      </c>
      <c r="J530" s="10" t="s">
        <v>5472</v>
      </c>
      <c r="K530" s="10" t="s">
        <v>3678</v>
      </c>
    </row>
    <row r="531" spans="7:11">
      <c r="G531" s="19" t="s">
        <v>81</v>
      </c>
      <c r="H531" s="20" t="s">
        <v>1117</v>
      </c>
      <c r="I531" s="21" t="s">
        <v>3679</v>
      </c>
      <c r="J531" s="10" t="s">
        <v>5473</v>
      </c>
      <c r="K531" s="10" t="s">
        <v>3679</v>
      </c>
    </row>
    <row r="532" spans="7:11">
      <c r="G532" s="19" t="s">
        <v>81</v>
      </c>
      <c r="H532" s="20" t="s">
        <v>1118</v>
      </c>
      <c r="I532" s="21" t="s">
        <v>3680</v>
      </c>
      <c r="J532" s="10" t="s">
        <v>5474</v>
      </c>
      <c r="K532" s="10" t="s">
        <v>3680</v>
      </c>
    </row>
    <row r="533" spans="7:11">
      <c r="G533" s="19" t="s">
        <v>81</v>
      </c>
      <c r="H533" s="20" t="s">
        <v>1119</v>
      </c>
      <c r="I533" s="21" t="s">
        <v>3681</v>
      </c>
      <c r="J533" s="10" t="s">
        <v>5475</v>
      </c>
      <c r="K533" s="10" t="s">
        <v>3681</v>
      </c>
    </row>
    <row r="534" spans="7:11">
      <c r="G534" s="19" t="s">
        <v>81</v>
      </c>
      <c r="H534" s="20" t="s">
        <v>1120</v>
      </c>
      <c r="I534" s="21" t="s">
        <v>3682</v>
      </c>
      <c r="J534" s="10" t="s">
        <v>5476</v>
      </c>
      <c r="K534" s="10" t="s">
        <v>3682</v>
      </c>
    </row>
    <row r="535" spans="7:11">
      <c r="G535" s="19" t="s">
        <v>81</v>
      </c>
      <c r="H535" s="20" t="s">
        <v>1121</v>
      </c>
      <c r="I535" s="21" t="s">
        <v>3683</v>
      </c>
      <c r="J535" s="10" t="s">
        <v>5477</v>
      </c>
      <c r="K535" s="10" t="s">
        <v>3683</v>
      </c>
    </row>
    <row r="536" spans="7:11">
      <c r="G536" s="19" t="s">
        <v>81</v>
      </c>
      <c r="H536" s="20" t="s">
        <v>1122</v>
      </c>
      <c r="I536" s="21" t="s">
        <v>3684</v>
      </c>
      <c r="J536" s="10" t="s">
        <v>5478</v>
      </c>
      <c r="K536" s="10" t="s">
        <v>3684</v>
      </c>
    </row>
    <row r="537" spans="7:11">
      <c r="G537" s="19" t="s">
        <v>81</v>
      </c>
      <c r="H537" s="20" t="s">
        <v>1123</v>
      </c>
      <c r="I537" s="21" t="s">
        <v>3685</v>
      </c>
      <c r="J537" s="10" t="s">
        <v>5479</v>
      </c>
      <c r="K537" s="10" t="s">
        <v>3685</v>
      </c>
    </row>
    <row r="538" spans="7:11">
      <c r="G538" s="19" t="s">
        <v>81</v>
      </c>
      <c r="H538" s="20" t="s">
        <v>1124</v>
      </c>
      <c r="I538" s="21" t="s">
        <v>3686</v>
      </c>
      <c r="J538" s="10" t="s">
        <v>5480</v>
      </c>
      <c r="K538" s="10" t="s">
        <v>3686</v>
      </c>
    </row>
    <row r="539" spans="7:11">
      <c r="G539" s="19" t="s">
        <v>81</v>
      </c>
      <c r="H539" s="20" t="s">
        <v>1125</v>
      </c>
      <c r="I539" s="21" t="s">
        <v>3687</v>
      </c>
      <c r="J539" s="10" t="s">
        <v>5481</v>
      </c>
      <c r="K539" s="10" t="s">
        <v>3687</v>
      </c>
    </row>
    <row r="540" spans="7:11">
      <c r="G540" s="19" t="s">
        <v>81</v>
      </c>
      <c r="H540" s="20" t="s">
        <v>1126</v>
      </c>
      <c r="I540" s="21" t="s">
        <v>3688</v>
      </c>
      <c r="J540" s="10" t="s">
        <v>5482</v>
      </c>
      <c r="K540" s="10" t="s">
        <v>3688</v>
      </c>
    </row>
    <row r="541" spans="7:11">
      <c r="G541" s="19" t="s">
        <v>81</v>
      </c>
      <c r="H541" s="20" t="s">
        <v>1127</v>
      </c>
      <c r="I541" s="21" t="s">
        <v>3689</v>
      </c>
      <c r="J541" s="10" t="s">
        <v>5483</v>
      </c>
      <c r="K541" s="10" t="s">
        <v>3689</v>
      </c>
    </row>
    <row r="542" spans="7:11">
      <c r="G542" s="19" t="s">
        <v>81</v>
      </c>
      <c r="H542" s="20" t="s">
        <v>1128</v>
      </c>
      <c r="I542" s="21" t="s">
        <v>3690</v>
      </c>
      <c r="J542" s="10" t="s">
        <v>5484</v>
      </c>
      <c r="K542" s="10" t="s">
        <v>3690</v>
      </c>
    </row>
    <row r="543" spans="7:11">
      <c r="G543" s="19" t="s">
        <v>81</v>
      </c>
      <c r="H543" s="20" t="s">
        <v>1129</v>
      </c>
      <c r="I543" s="21" t="s">
        <v>3691</v>
      </c>
      <c r="J543" s="10" t="s">
        <v>5485</v>
      </c>
      <c r="K543" s="10" t="s">
        <v>3691</v>
      </c>
    </row>
    <row r="544" spans="7:11">
      <c r="G544" s="19" t="s">
        <v>81</v>
      </c>
      <c r="H544" s="20" t="s">
        <v>1130</v>
      </c>
      <c r="I544" s="21" t="s">
        <v>3692</v>
      </c>
      <c r="J544" s="10" t="s">
        <v>5486</v>
      </c>
      <c r="K544" s="10" t="s">
        <v>3692</v>
      </c>
    </row>
    <row r="545" spans="7:11">
      <c r="G545" s="19" t="s">
        <v>81</v>
      </c>
      <c r="H545" s="20" t="s">
        <v>1131</v>
      </c>
      <c r="I545" s="21" t="s">
        <v>3693</v>
      </c>
      <c r="J545" s="10" t="s">
        <v>5487</v>
      </c>
      <c r="K545" s="10" t="s">
        <v>3693</v>
      </c>
    </row>
    <row r="546" spans="7:11">
      <c r="G546" s="19" t="s">
        <v>81</v>
      </c>
      <c r="H546" s="20" t="s">
        <v>1132</v>
      </c>
      <c r="I546" s="21" t="s">
        <v>3694</v>
      </c>
      <c r="J546" s="10" t="s">
        <v>5488</v>
      </c>
      <c r="K546" s="10" t="s">
        <v>3694</v>
      </c>
    </row>
    <row r="547" spans="7:11">
      <c r="G547" s="19" t="s">
        <v>81</v>
      </c>
      <c r="H547" s="20" t="s">
        <v>1133</v>
      </c>
      <c r="I547" s="21" t="s">
        <v>3695</v>
      </c>
      <c r="J547" s="10" t="s">
        <v>5489</v>
      </c>
      <c r="K547" s="10" t="s">
        <v>3695</v>
      </c>
    </row>
    <row r="548" spans="7:11">
      <c r="G548" s="19" t="s">
        <v>81</v>
      </c>
      <c r="H548" s="20" t="s">
        <v>1134</v>
      </c>
      <c r="I548" s="21" t="s">
        <v>3696</v>
      </c>
      <c r="J548" s="10" t="s">
        <v>5490</v>
      </c>
      <c r="K548" s="10" t="s">
        <v>3696</v>
      </c>
    </row>
    <row r="549" spans="7:11">
      <c r="G549" s="19" t="s">
        <v>81</v>
      </c>
      <c r="H549" s="20" t="s">
        <v>1135</v>
      </c>
      <c r="I549" s="21" t="s">
        <v>3697</v>
      </c>
      <c r="J549" s="10" t="s">
        <v>5491</v>
      </c>
      <c r="K549" s="10" t="s">
        <v>3697</v>
      </c>
    </row>
    <row r="550" spans="7:11">
      <c r="G550" s="19" t="s">
        <v>81</v>
      </c>
      <c r="H550" s="20" t="s">
        <v>1136</v>
      </c>
      <c r="I550" s="21" t="s">
        <v>3698</v>
      </c>
      <c r="J550" s="10" t="s">
        <v>5492</v>
      </c>
      <c r="K550" s="10" t="s">
        <v>3698</v>
      </c>
    </row>
    <row r="551" spans="7:11">
      <c r="G551" s="19" t="s">
        <v>81</v>
      </c>
      <c r="H551" s="20" t="s">
        <v>1137</v>
      </c>
      <c r="I551" s="21" t="s">
        <v>3699</v>
      </c>
      <c r="J551" s="10" t="s">
        <v>5493</v>
      </c>
      <c r="K551" s="10" t="s">
        <v>3699</v>
      </c>
    </row>
    <row r="552" spans="7:11">
      <c r="G552" s="19" t="s">
        <v>81</v>
      </c>
      <c r="H552" s="20" t="s">
        <v>1138</v>
      </c>
      <c r="I552" s="21" t="s">
        <v>3700</v>
      </c>
      <c r="J552" s="10" t="s">
        <v>5494</v>
      </c>
      <c r="K552" s="10" t="s">
        <v>3700</v>
      </c>
    </row>
    <row r="553" spans="7:11">
      <c r="G553" s="19" t="s">
        <v>81</v>
      </c>
      <c r="H553" s="20" t="s">
        <v>1139</v>
      </c>
      <c r="I553" s="21" t="s">
        <v>3701</v>
      </c>
      <c r="J553" s="10" t="s">
        <v>5495</v>
      </c>
      <c r="K553" s="10" t="s">
        <v>3701</v>
      </c>
    </row>
    <row r="554" spans="7:11">
      <c r="G554" s="19" t="s">
        <v>81</v>
      </c>
      <c r="H554" s="20" t="s">
        <v>1140</v>
      </c>
      <c r="I554" s="21" t="s">
        <v>3702</v>
      </c>
      <c r="J554" s="10" t="s">
        <v>5496</v>
      </c>
      <c r="K554" s="10" t="s">
        <v>3702</v>
      </c>
    </row>
    <row r="555" spans="7:11">
      <c r="G555" s="19" t="s">
        <v>81</v>
      </c>
      <c r="H555" s="20" t="s">
        <v>1141</v>
      </c>
      <c r="I555" s="21" t="s">
        <v>3703</v>
      </c>
      <c r="J555" s="10" t="s">
        <v>5497</v>
      </c>
      <c r="K555" s="10" t="s">
        <v>3703</v>
      </c>
    </row>
    <row r="556" spans="7:11">
      <c r="G556" s="19" t="s">
        <v>81</v>
      </c>
      <c r="H556" s="20" t="s">
        <v>1142</v>
      </c>
      <c r="I556" s="21" t="s">
        <v>3704</v>
      </c>
      <c r="J556" s="10" t="s">
        <v>5498</v>
      </c>
      <c r="K556" s="10" t="s">
        <v>3704</v>
      </c>
    </row>
    <row r="557" spans="7:11">
      <c r="G557" s="19" t="s">
        <v>81</v>
      </c>
      <c r="H557" s="20" t="s">
        <v>1143</v>
      </c>
      <c r="I557" s="21" t="s">
        <v>3705</v>
      </c>
      <c r="J557" s="10" t="s">
        <v>5499</v>
      </c>
      <c r="K557" s="10" t="s">
        <v>3705</v>
      </c>
    </row>
    <row r="558" spans="7:11">
      <c r="G558" s="19" t="s">
        <v>81</v>
      </c>
      <c r="H558" s="20" t="s">
        <v>1144</v>
      </c>
      <c r="I558" s="21" t="s">
        <v>3706</v>
      </c>
      <c r="J558" s="10" t="s">
        <v>5500</v>
      </c>
      <c r="K558" s="10" t="s">
        <v>3706</v>
      </c>
    </row>
    <row r="559" spans="7:11">
      <c r="G559" s="19" t="s">
        <v>81</v>
      </c>
      <c r="H559" s="20" t="s">
        <v>1145</v>
      </c>
      <c r="I559" s="21" t="s">
        <v>3707</v>
      </c>
      <c r="J559" s="10" t="s">
        <v>5501</v>
      </c>
      <c r="K559" s="10" t="s">
        <v>3707</v>
      </c>
    </row>
    <row r="560" spans="7:11">
      <c r="G560" s="19" t="s">
        <v>81</v>
      </c>
      <c r="H560" s="20" t="s">
        <v>1146</v>
      </c>
      <c r="I560" s="21" t="s">
        <v>3708</v>
      </c>
      <c r="J560" s="10" t="s">
        <v>5502</v>
      </c>
      <c r="K560" s="10" t="s">
        <v>3708</v>
      </c>
    </row>
    <row r="561" spans="7:11">
      <c r="G561" s="19" t="s">
        <v>81</v>
      </c>
      <c r="H561" s="20" t="s">
        <v>1147</v>
      </c>
      <c r="I561" s="21" t="s">
        <v>3709</v>
      </c>
      <c r="J561" s="10" t="s">
        <v>5503</v>
      </c>
      <c r="K561" s="10" t="s">
        <v>3709</v>
      </c>
    </row>
    <row r="562" spans="7:11">
      <c r="G562" s="19" t="s">
        <v>81</v>
      </c>
      <c r="H562" s="20" t="s">
        <v>1148</v>
      </c>
      <c r="I562" s="21" t="s">
        <v>3710</v>
      </c>
      <c r="J562" s="10" t="s">
        <v>5504</v>
      </c>
      <c r="K562" s="10" t="s">
        <v>3710</v>
      </c>
    </row>
    <row r="563" spans="7:11">
      <c r="G563" s="19" t="s">
        <v>81</v>
      </c>
      <c r="H563" s="20" t="s">
        <v>1149</v>
      </c>
      <c r="I563" s="21" t="s">
        <v>3711</v>
      </c>
      <c r="J563" s="10" t="s">
        <v>5505</v>
      </c>
      <c r="K563" s="10" t="s">
        <v>3711</v>
      </c>
    </row>
    <row r="564" spans="7:11">
      <c r="G564" s="19" t="s">
        <v>81</v>
      </c>
      <c r="H564" s="20" t="s">
        <v>1150</v>
      </c>
      <c r="I564" s="21" t="s">
        <v>3712</v>
      </c>
      <c r="J564" s="10" t="s">
        <v>5506</v>
      </c>
      <c r="K564" s="10" t="s">
        <v>3712</v>
      </c>
    </row>
    <row r="565" spans="7:11">
      <c r="G565" s="19" t="s">
        <v>81</v>
      </c>
      <c r="H565" s="20" t="s">
        <v>1151</v>
      </c>
      <c r="I565" s="21" t="s">
        <v>3713</v>
      </c>
      <c r="J565" s="10" t="s">
        <v>5507</v>
      </c>
      <c r="K565" s="10" t="s">
        <v>3713</v>
      </c>
    </row>
    <row r="566" spans="7:11">
      <c r="G566" s="19" t="s">
        <v>81</v>
      </c>
      <c r="H566" s="20" t="s">
        <v>1152</v>
      </c>
      <c r="I566" s="21" t="s">
        <v>3714</v>
      </c>
      <c r="J566" s="10" t="s">
        <v>5508</v>
      </c>
      <c r="K566" s="10" t="s">
        <v>3714</v>
      </c>
    </row>
    <row r="567" spans="7:11">
      <c r="G567" s="19" t="s">
        <v>81</v>
      </c>
      <c r="H567" s="20" t="s">
        <v>1153</v>
      </c>
      <c r="I567" s="21" t="s">
        <v>3715</v>
      </c>
      <c r="J567" s="10" t="s">
        <v>5509</v>
      </c>
      <c r="K567" s="10" t="s">
        <v>3715</v>
      </c>
    </row>
    <row r="568" spans="7:11">
      <c r="G568" s="19" t="s">
        <v>81</v>
      </c>
      <c r="H568" s="20" t="s">
        <v>3629</v>
      </c>
      <c r="I568" s="21" t="s">
        <v>3716</v>
      </c>
      <c r="J568" s="10" t="s">
        <v>5510</v>
      </c>
      <c r="K568" s="10" t="s">
        <v>3716</v>
      </c>
    </row>
    <row r="569" spans="7:11">
      <c r="G569" s="19" t="s">
        <v>81</v>
      </c>
      <c r="H569" s="20" t="s">
        <v>1154</v>
      </c>
      <c r="I569" s="21" t="s">
        <v>3717</v>
      </c>
      <c r="J569" s="10" t="s">
        <v>5511</v>
      </c>
      <c r="K569" s="10" t="s">
        <v>3717</v>
      </c>
    </row>
    <row r="570" spans="7:11">
      <c r="G570" s="19" t="s">
        <v>81</v>
      </c>
      <c r="H570" s="20" t="s">
        <v>1155</v>
      </c>
      <c r="I570" s="21" t="s">
        <v>3718</v>
      </c>
      <c r="J570" s="10" t="s">
        <v>5512</v>
      </c>
      <c r="K570" s="10" t="s">
        <v>3718</v>
      </c>
    </row>
    <row r="571" spans="7:11">
      <c r="G571" s="19" t="s">
        <v>81</v>
      </c>
      <c r="H571" s="20" t="s">
        <v>1156</v>
      </c>
      <c r="I571" s="21" t="s">
        <v>3719</v>
      </c>
      <c r="J571" s="10" t="s">
        <v>5513</v>
      </c>
      <c r="K571" s="10" t="s">
        <v>3719</v>
      </c>
    </row>
    <row r="572" spans="7:11">
      <c r="G572" s="19" t="s">
        <v>81</v>
      </c>
      <c r="H572" s="20" t="s">
        <v>1157</v>
      </c>
      <c r="I572" s="21" t="s">
        <v>3720</v>
      </c>
      <c r="J572" s="10" t="s">
        <v>5514</v>
      </c>
      <c r="K572" s="10" t="s">
        <v>3720</v>
      </c>
    </row>
    <row r="573" spans="7:11">
      <c r="G573" s="19" t="s">
        <v>81</v>
      </c>
      <c r="H573" s="20" t="s">
        <v>1158</v>
      </c>
      <c r="I573" s="21" t="s">
        <v>3721</v>
      </c>
      <c r="J573" s="10" t="s">
        <v>5515</v>
      </c>
      <c r="K573" s="10" t="s">
        <v>3721</v>
      </c>
    </row>
    <row r="574" spans="7:11">
      <c r="G574" s="19" t="s">
        <v>81</v>
      </c>
      <c r="H574" s="20" t="s">
        <v>1159</v>
      </c>
      <c r="I574" s="21" t="s">
        <v>3722</v>
      </c>
      <c r="J574" s="10" t="s">
        <v>5516</v>
      </c>
      <c r="K574" s="10" t="s">
        <v>3722</v>
      </c>
    </row>
    <row r="575" spans="7:11">
      <c r="G575" s="19" t="s">
        <v>81</v>
      </c>
      <c r="H575" s="20" t="s">
        <v>1160</v>
      </c>
      <c r="I575" s="21" t="s">
        <v>3723</v>
      </c>
      <c r="J575" s="10" t="s">
        <v>5517</v>
      </c>
      <c r="K575" s="10" t="s">
        <v>3723</v>
      </c>
    </row>
    <row r="576" spans="7:11">
      <c r="G576" s="19" t="s">
        <v>81</v>
      </c>
      <c r="H576" s="20" t="s">
        <v>1161</v>
      </c>
      <c r="I576" s="21" t="s">
        <v>3724</v>
      </c>
      <c r="J576" s="10" t="s">
        <v>5518</v>
      </c>
      <c r="K576" s="10" t="s">
        <v>3724</v>
      </c>
    </row>
    <row r="577" spans="7:11">
      <c r="G577" s="19" t="s">
        <v>81</v>
      </c>
      <c r="H577" s="20" t="s">
        <v>1162</v>
      </c>
      <c r="I577" s="21" t="s">
        <v>3725</v>
      </c>
      <c r="J577" s="10" t="s">
        <v>5519</v>
      </c>
      <c r="K577" s="10" t="s">
        <v>3725</v>
      </c>
    </row>
    <row r="578" spans="7:11">
      <c r="G578" s="19" t="s">
        <v>81</v>
      </c>
      <c r="H578" s="20" t="s">
        <v>1163</v>
      </c>
      <c r="I578" s="21" t="s">
        <v>3726</v>
      </c>
      <c r="J578" s="10" t="s">
        <v>5520</v>
      </c>
      <c r="K578" s="10" t="s">
        <v>3726</v>
      </c>
    </row>
    <row r="579" spans="7:11">
      <c r="G579" s="19" t="s">
        <v>81</v>
      </c>
      <c r="H579" s="20" t="s">
        <v>1164</v>
      </c>
      <c r="I579" s="21" t="s">
        <v>3727</v>
      </c>
      <c r="J579" s="10" t="s">
        <v>5521</v>
      </c>
      <c r="K579" s="10" t="s">
        <v>3727</v>
      </c>
    </row>
    <row r="580" spans="7:11">
      <c r="G580" s="19" t="s">
        <v>81</v>
      </c>
      <c r="H580" s="20" t="s">
        <v>1165</v>
      </c>
      <c r="I580" s="21" t="s">
        <v>3728</v>
      </c>
      <c r="J580" s="10" t="s">
        <v>5522</v>
      </c>
      <c r="K580" s="10" t="s">
        <v>3728</v>
      </c>
    </row>
    <row r="581" spans="7:11">
      <c r="G581" s="19" t="s">
        <v>81</v>
      </c>
      <c r="H581" s="20" t="s">
        <v>1166</v>
      </c>
      <c r="I581" s="21" t="s">
        <v>3729</v>
      </c>
      <c r="J581" s="10" t="s">
        <v>5523</v>
      </c>
      <c r="K581" s="10" t="s">
        <v>3729</v>
      </c>
    </row>
    <row r="582" spans="7:11">
      <c r="G582" s="19" t="s">
        <v>81</v>
      </c>
      <c r="H582" s="20" t="s">
        <v>1167</v>
      </c>
      <c r="I582" s="21" t="s">
        <v>3730</v>
      </c>
      <c r="J582" s="10" t="s">
        <v>5524</v>
      </c>
      <c r="K582" s="10" t="s">
        <v>3730</v>
      </c>
    </row>
    <row r="583" spans="7:11">
      <c r="G583" s="19" t="s">
        <v>81</v>
      </c>
      <c r="H583" s="20" t="s">
        <v>1168</v>
      </c>
      <c r="I583" s="21" t="s">
        <v>3731</v>
      </c>
      <c r="J583" s="10" t="s">
        <v>5525</v>
      </c>
      <c r="K583" s="10" t="s">
        <v>3731</v>
      </c>
    </row>
    <row r="584" spans="7:11">
      <c r="G584" s="19" t="s">
        <v>81</v>
      </c>
      <c r="H584" s="20" t="s">
        <v>1169</v>
      </c>
      <c r="I584" s="21" t="s">
        <v>3732</v>
      </c>
      <c r="J584" s="10" t="s">
        <v>5526</v>
      </c>
      <c r="K584" s="10" t="s">
        <v>3732</v>
      </c>
    </row>
    <row r="585" spans="7:11">
      <c r="G585" s="19" t="s">
        <v>81</v>
      </c>
      <c r="H585" s="20" t="s">
        <v>696</v>
      </c>
      <c r="I585" s="21" t="s">
        <v>3733</v>
      </c>
      <c r="J585" s="10" t="s">
        <v>5527</v>
      </c>
      <c r="K585" s="10" t="s">
        <v>3733</v>
      </c>
    </row>
    <row r="586" spans="7:11">
      <c r="G586" s="19" t="s">
        <v>81</v>
      </c>
      <c r="H586" s="20" t="s">
        <v>1170</v>
      </c>
      <c r="I586" s="21" t="s">
        <v>3734</v>
      </c>
      <c r="J586" s="10" t="s">
        <v>5528</v>
      </c>
      <c r="K586" s="10" t="s">
        <v>3734</v>
      </c>
    </row>
    <row r="587" spans="7:11">
      <c r="G587" s="220" t="s">
        <v>81</v>
      </c>
      <c r="H587" s="19" t="s">
        <v>1171</v>
      </c>
      <c r="I587" s="221" t="s">
        <v>3735</v>
      </c>
      <c r="J587" s="10" t="s">
        <v>5529</v>
      </c>
      <c r="K587" s="10" t="s">
        <v>3735</v>
      </c>
    </row>
    <row r="588" spans="7:11">
      <c r="G588" s="19" t="s">
        <v>81</v>
      </c>
      <c r="H588" s="20" t="s">
        <v>1172</v>
      </c>
      <c r="I588" s="21" t="s">
        <v>3736</v>
      </c>
      <c r="J588" s="10" t="s">
        <v>5530</v>
      </c>
      <c r="K588" s="10" t="s">
        <v>3736</v>
      </c>
    </row>
    <row r="589" spans="7:11">
      <c r="G589" s="19" t="s">
        <v>81</v>
      </c>
      <c r="H589" s="20" t="s">
        <v>1173</v>
      </c>
      <c r="I589" s="21" t="s">
        <v>3737</v>
      </c>
      <c r="J589" s="10" t="s">
        <v>5531</v>
      </c>
      <c r="K589" s="10" t="s">
        <v>3737</v>
      </c>
    </row>
    <row r="590" spans="7:11">
      <c r="G590" s="19" t="s">
        <v>81</v>
      </c>
      <c r="H590" s="20" t="s">
        <v>1174</v>
      </c>
      <c r="I590" s="21" t="s">
        <v>3738</v>
      </c>
      <c r="J590" s="10" t="s">
        <v>5532</v>
      </c>
      <c r="K590" s="10" t="s">
        <v>3738</v>
      </c>
    </row>
    <row r="591" spans="7:11">
      <c r="G591" s="19" t="s">
        <v>81</v>
      </c>
      <c r="H591" s="20" t="s">
        <v>1175</v>
      </c>
      <c r="I591" s="21" t="s">
        <v>3739</v>
      </c>
      <c r="J591" s="10" t="s">
        <v>5533</v>
      </c>
      <c r="K591" s="10" t="s">
        <v>3739</v>
      </c>
    </row>
    <row r="592" spans="7:11">
      <c r="G592" s="13" t="s">
        <v>86</v>
      </c>
      <c r="H592" s="222"/>
      <c r="I592" s="223" t="s">
        <v>3740</v>
      </c>
      <c r="J592" s="10" t="s">
        <v>86</v>
      </c>
      <c r="K592" s="10" t="s">
        <v>3740</v>
      </c>
    </row>
    <row r="593" spans="7:11">
      <c r="G593" s="19" t="s">
        <v>86</v>
      </c>
      <c r="H593" s="20" t="s">
        <v>1176</v>
      </c>
      <c r="I593" s="21" t="s">
        <v>3741</v>
      </c>
      <c r="J593" s="10" t="s">
        <v>5534</v>
      </c>
      <c r="K593" s="10" t="s">
        <v>3741</v>
      </c>
    </row>
    <row r="594" spans="7:11">
      <c r="G594" s="19" t="s">
        <v>86</v>
      </c>
      <c r="H594" s="20" t="s">
        <v>1177</v>
      </c>
      <c r="I594" s="21" t="s">
        <v>3742</v>
      </c>
      <c r="J594" s="10" t="s">
        <v>5535</v>
      </c>
      <c r="K594" s="10" t="s">
        <v>3742</v>
      </c>
    </row>
    <row r="595" spans="7:11">
      <c r="G595" s="19" t="s">
        <v>86</v>
      </c>
      <c r="H595" s="20" t="s">
        <v>1178</v>
      </c>
      <c r="I595" s="21" t="s">
        <v>3743</v>
      </c>
      <c r="J595" s="10" t="s">
        <v>5536</v>
      </c>
      <c r="K595" s="10" t="s">
        <v>3743</v>
      </c>
    </row>
    <row r="596" spans="7:11">
      <c r="G596" s="19" t="s">
        <v>86</v>
      </c>
      <c r="H596" s="20" t="s">
        <v>1179</v>
      </c>
      <c r="I596" s="21" t="s">
        <v>3744</v>
      </c>
      <c r="J596" s="10" t="s">
        <v>5537</v>
      </c>
      <c r="K596" s="10" t="s">
        <v>3744</v>
      </c>
    </row>
    <row r="597" spans="7:11">
      <c r="G597" s="19" t="s">
        <v>86</v>
      </c>
      <c r="H597" s="20" t="s">
        <v>1180</v>
      </c>
      <c r="I597" s="21" t="s">
        <v>3745</v>
      </c>
      <c r="J597" s="10" t="s">
        <v>5538</v>
      </c>
      <c r="K597" s="10" t="s">
        <v>3745</v>
      </c>
    </row>
    <row r="598" spans="7:11">
      <c r="G598" s="19" t="s">
        <v>86</v>
      </c>
      <c r="H598" s="20" t="s">
        <v>1181</v>
      </c>
      <c r="I598" s="21" t="s">
        <v>3746</v>
      </c>
      <c r="J598" s="10" t="s">
        <v>5539</v>
      </c>
      <c r="K598" s="10" t="s">
        <v>3746</v>
      </c>
    </row>
    <row r="599" spans="7:11">
      <c r="G599" s="19" t="s">
        <v>86</v>
      </c>
      <c r="H599" s="20" t="s">
        <v>1182</v>
      </c>
      <c r="I599" s="21" t="s">
        <v>3747</v>
      </c>
      <c r="J599" s="10" t="s">
        <v>5540</v>
      </c>
      <c r="K599" s="10" t="s">
        <v>3747</v>
      </c>
    </row>
    <row r="600" spans="7:11">
      <c r="G600" s="19" t="s">
        <v>86</v>
      </c>
      <c r="H600" s="20" t="s">
        <v>1183</v>
      </c>
      <c r="I600" s="21" t="s">
        <v>3748</v>
      </c>
      <c r="J600" s="10" t="s">
        <v>5541</v>
      </c>
      <c r="K600" s="10" t="s">
        <v>3748</v>
      </c>
    </row>
    <row r="601" spans="7:11">
      <c r="G601" s="19" t="s">
        <v>86</v>
      </c>
      <c r="H601" s="20" t="s">
        <v>1184</v>
      </c>
      <c r="I601" s="21" t="s">
        <v>3749</v>
      </c>
      <c r="J601" s="10" t="s">
        <v>5542</v>
      </c>
      <c r="K601" s="10" t="s">
        <v>3749</v>
      </c>
    </row>
    <row r="602" spans="7:11">
      <c r="G602" s="19" t="s">
        <v>86</v>
      </c>
      <c r="H602" s="20" t="s">
        <v>1185</v>
      </c>
      <c r="I602" s="21" t="s">
        <v>3750</v>
      </c>
      <c r="J602" s="10" t="s">
        <v>5543</v>
      </c>
      <c r="K602" s="10" t="s">
        <v>3750</v>
      </c>
    </row>
    <row r="603" spans="7:11">
      <c r="G603" s="19" t="s">
        <v>86</v>
      </c>
      <c r="H603" s="20" t="s">
        <v>1186</v>
      </c>
      <c r="I603" s="21" t="s">
        <v>3751</v>
      </c>
      <c r="J603" s="10" t="s">
        <v>5544</v>
      </c>
      <c r="K603" s="10" t="s">
        <v>3751</v>
      </c>
    </row>
    <row r="604" spans="7:11">
      <c r="G604" s="19" t="s">
        <v>86</v>
      </c>
      <c r="H604" s="20" t="s">
        <v>1187</v>
      </c>
      <c r="I604" s="21" t="s">
        <v>3752</v>
      </c>
      <c r="J604" s="10" t="s">
        <v>5545</v>
      </c>
      <c r="K604" s="10" t="s">
        <v>3752</v>
      </c>
    </row>
    <row r="605" spans="7:11">
      <c r="G605" s="19" t="s">
        <v>86</v>
      </c>
      <c r="H605" s="20" t="s">
        <v>1188</v>
      </c>
      <c r="I605" s="21" t="s">
        <v>3753</v>
      </c>
      <c r="J605" s="10" t="s">
        <v>5546</v>
      </c>
      <c r="K605" s="10" t="s">
        <v>3753</v>
      </c>
    </row>
    <row r="606" spans="7:11">
      <c r="G606" s="19" t="s">
        <v>86</v>
      </c>
      <c r="H606" s="20" t="s">
        <v>1189</v>
      </c>
      <c r="I606" s="21" t="s">
        <v>3754</v>
      </c>
      <c r="J606" s="10" t="s">
        <v>5547</v>
      </c>
      <c r="K606" s="10" t="s">
        <v>3754</v>
      </c>
    </row>
    <row r="607" spans="7:11">
      <c r="G607" s="19" t="s">
        <v>86</v>
      </c>
      <c r="H607" s="20" t="s">
        <v>1190</v>
      </c>
      <c r="I607" s="21" t="s">
        <v>3755</v>
      </c>
      <c r="J607" s="10" t="s">
        <v>5548</v>
      </c>
      <c r="K607" s="10" t="s">
        <v>3755</v>
      </c>
    </row>
    <row r="608" spans="7:11">
      <c r="G608" s="19" t="s">
        <v>86</v>
      </c>
      <c r="H608" s="20" t="s">
        <v>1191</v>
      </c>
      <c r="I608" s="21" t="s">
        <v>3756</v>
      </c>
      <c r="J608" s="10" t="s">
        <v>5549</v>
      </c>
      <c r="K608" s="10" t="s">
        <v>3756</v>
      </c>
    </row>
    <row r="609" spans="7:11">
      <c r="G609" s="19" t="s">
        <v>86</v>
      </c>
      <c r="H609" s="20" t="s">
        <v>1192</v>
      </c>
      <c r="I609" s="21" t="s">
        <v>3757</v>
      </c>
      <c r="J609" s="10" t="s">
        <v>5550</v>
      </c>
      <c r="K609" s="10" t="s">
        <v>3757</v>
      </c>
    </row>
    <row r="610" spans="7:11">
      <c r="G610" s="19" t="s">
        <v>86</v>
      </c>
      <c r="H610" s="20" t="s">
        <v>1193</v>
      </c>
      <c r="I610" s="21" t="s">
        <v>3758</v>
      </c>
      <c r="J610" s="10" t="s">
        <v>5551</v>
      </c>
      <c r="K610" s="10" t="s">
        <v>3758</v>
      </c>
    </row>
    <row r="611" spans="7:11">
      <c r="G611" s="19" t="s">
        <v>86</v>
      </c>
      <c r="H611" s="20" t="s">
        <v>1194</v>
      </c>
      <c r="I611" s="21" t="s">
        <v>3759</v>
      </c>
      <c r="J611" s="10" t="s">
        <v>5552</v>
      </c>
      <c r="K611" s="10" t="s">
        <v>3759</v>
      </c>
    </row>
    <row r="612" spans="7:11">
      <c r="G612" s="19" t="s">
        <v>86</v>
      </c>
      <c r="H612" s="20" t="s">
        <v>1195</v>
      </c>
      <c r="I612" s="21" t="s">
        <v>3760</v>
      </c>
      <c r="J612" s="10" t="s">
        <v>5553</v>
      </c>
      <c r="K612" s="10" t="s">
        <v>3760</v>
      </c>
    </row>
    <row r="613" spans="7:11">
      <c r="G613" s="19" t="s">
        <v>86</v>
      </c>
      <c r="H613" s="20" t="s">
        <v>1196</v>
      </c>
      <c r="I613" s="21" t="s">
        <v>3761</v>
      </c>
      <c r="J613" s="10" t="s">
        <v>5554</v>
      </c>
      <c r="K613" s="10" t="s">
        <v>3761</v>
      </c>
    </row>
    <row r="614" spans="7:11">
      <c r="G614" s="19" t="s">
        <v>86</v>
      </c>
      <c r="H614" s="20" t="s">
        <v>1197</v>
      </c>
      <c r="I614" s="21" t="s">
        <v>3762</v>
      </c>
      <c r="J614" s="10" t="s">
        <v>5555</v>
      </c>
      <c r="K614" s="10" t="s">
        <v>3762</v>
      </c>
    </row>
    <row r="615" spans="7:11">
      <c r="G615" s="19" t="s">
        <v>86</v>
      </c>
      <c r="H615" s="20" t="s">
        <v>1198</v>
      </c>
      <c r="I615" s="21" t="s">
        <v>3763</v>
      </c>
      <c r="J615" s="10" t="s">
        <v>5556</v>
      </c>
      <c r="K615" s="10" t="s">
        <v>3763</v>
      </c>
    </row>
    <row r="616" spans="7:11">
      <c r="G616" s="19" t="s">
        <v>86</v>
      </c>
      <c r="H616" s="20" t="s">
        <v>1199</v>
      </c>
      <c r="I616" s="21" t="s">
        <v>3764</v>
      </c>
      <c r="J616" s="10" t="s">
        <v>5557</v>
      </c>
      <c r="K616" s="10" t="s">
        <v>3764</v>
      </c>
    </row>
    <row r="617" spans="7:11">
      <c r="G617" s="19" t="s">
        <v>86</v>
      </c>
      <c r="H617" s="20" t="s">
        <v>1200</v>
      </c>
      <c r="I617" s="21" t="s">
        <v>3765</v>
      </c>
      <c r="J617" s="10" t="s">
        <v>5558</v>
      </c>
      <c r="K617" s="10" t="s">
        <v>3765</v>
      </c>
    </row>
    <row r="618" spans="7:11">
      <c r="G618" s="19" t="s">
        <v>86</v>
      </c>
      <c r="H618" s="20" t="s">
        <v>1201</v>
      </c>
      <c r="I618" s="21" t="s">
        <v>3766</v>
      </c>
      <c r="J618" s="10" t="s">
        <v>5559</v>
      </c>
      <c r="K618" s="10" t="s">
        <v>3766</v>
      </c>
    </row>
    <row r="619" spans="7:11">
      <c r="G619" s="19" t="s">
        <v>86</v>
      </c>
      <c r="H619" s="20" t="s">
        <v>1202</v>
      </c>
      <c r="I619" s="21" t="s">
        <v>3767</v>
      </c>
      <c r="J619" s="10" t="s">
        <v>5560</v>
      </c>
      <c r="K619" s="10" t="s">
        <v>3767</v>
      </c>
    </row>
    <row r="620" spans="7:11">
      <c r="G620" s="19" t="s">
        <v>86</v>
      </c>
      <c r="H620" s="20" t="s">
        <v>1203</v>
      </c>
      <c r="I620" s="21" t="s">
        <v>3768</v>
      </c>
      <c r="J620" s="10" t="s">
        <v>5561</v>
      </c>
      <c r="K620" s="10" t="s">
        <v>3768</v>
      </c>
    </row>
    <row r="621" spans="7:11">
      <c r="G621" s="19" t="s">
        <v>86</v>
      </c>
      <c r="H621" s="20" t="s">
        <v>1204</v>
      </c>
      <c r="I621" s="21" t="s">
        <v>3769</v>
      </c>
      <c r="J621" s="10" t="s">
        <v>5562</v>
      </c>
      <c r="K621" s="10" t="s">
        <v>3769</v>
      </c>
    </row>
    <row r="622" spans="7:11">
      <c r="G622" s="19" t="s">
        <v>86</v>
      </c>
      <c r="H622" s="20" t="s">
        <v>1205</v>
      </c>
      <c r="I622" s="21" t="s">
        <v>3770</v>
      </c>
      <c r="J622" s="10" t="s">
        <v>5563</v>
      </c>
      <c r="K622" s="10" t="s">
        <v>3770</v>
      </c>
    </row>
    <row r="623" spans="7:11">
      <c r="G623" s="19" t="s">
        <v>86</v>
      </c>
      <c r="H623" s="20" t="s">
        <v>1206</v>
      </c>
      <c r="I623" s="21" t="s">
        <v>3771</v>
      </c>
      <c r="J623" s="10" t="s">
        <v>5564</v>
      </c>
      <c r="K623" s="10" t="s">
        <v>3771</v>
      </c>
    </row>
    <row r="624" spans="7:11">
      <c r="G624" s="19" t="s">
        <v>86</v>
      </c>
      <c r="H624" s="20" t="s">
        <v>1207</v>
      </c>
      <c r="I624" s="21" t="s">
        <v>3772</v>
      </c>
      <c r="J624" s="10" t="s">
        <v>5565</v>
      </c>
      <c r="K624" s="10" t="s">
        <v>3772</v>
      </c>
    </row>
    <row r="625" spans="7:11">
      <c r="G625" s="19" t="s">
        <v>86</v>
      </c>
      <c r="H625" s="20" t="s">
        <v>1208</v>
      </c>
      <c r="I625" s="21" t="s">
        <v>3773</v>
      </c>
      <c r="J625" s="10" t="s">
        <v>5566</v>
      </c>
      <c r="K625" s="10" t="s">
        <v>3773</v>
      </c>
    </row>
    <row r="626" spans="7:11">
      <c r="G626" s="19" t="s">
        <v>86</v>
      </c>
      <c r="H626" s="20" t="s">
        <v>1209</v>
      </c>
      <c r="I626" s="21" t="s">
        <v>3774</v>
      </c>
      <c r="J626" s="10" t="s">
        <v>5567</v>
      </c>
      <c r="K626" s="10" t="s">
        <v>3774</v>
      </c>
    </row>
    <row r="627" spans="7:11">
      <c r="G627" s="19" t="s">
        <v>86</v>
      </c>
      <c r="H627" s="20" t="s">
        <v>1210</v>
      </c>
      <c r="I627" s="21" t="s">
        <v>3775</v>
      </c>
      <c r="J627" s="10" t="s">
        <v>5568</v>
      </c>
      <c r="K627" s="10" t="s">
        <v>3775</v>
      </c>
    </row>
    <row r="628" spans="7:11">
      <c r="G628" s="19" t="s">
        <v>86</v>
      </c>
      <c r="H628" s="20" t="s">
        <v>1211</v>
      </c>
      <c r="I628" s="21" t="s">
        <v>3776</v>
      </c>
      <c r="J628" s="10" t="s">
        <v>5569</v>
      </c>
      <c r="K628" s="10" t="s">
        <v>3776</v>
      </c>
    </row>
    <row r="629" spans="7:11">
      <c r="G629" s="19" t="s">
        <v>86</v>
      </c>
      <c r="H629" s="20" t="s">
        <v>3630</v>
      </c>
      <c r="I629" s="21" t="s">
        <v>3777</v>
      </c>
      <c r="J629" s="10" t="s">
        <v>5570</v>
      </c>
      <c r="K629" s="10" t="s">
        <v>3777</v>
      </c>
    </row>
    <row r="630" spans="7:11">
      <c r="G630" s="19" t="s">
        <v>86</v>
      </c>
      <c r="H630" s="20" t="s">
        <v>1212</v>
      </c>
      <c r="I630" s="21" t="s">
        <v>3778</v>
      </c>
      <c r="J630" s="10" t="s">
        <v>5571</v>
      </c>
      <c r="K630" s="10" t="s">
        <v>3778</v>
      </c>
    </row>
    <row r="631" spans="7:11">
      <c r="G631" s="19" t="s">
        <v>86</v>
      </c>
      <c r="H631" s="20" t="s">
        <v>1213</v>
      </c>
      <c r="I631" s="21" t="s">
        <v>3779</v>
      </c>
      <c r="J631" s="10" t="s">
        <v>5572</v>
      </c>
      <c r="K631" s="10" t="s">
        <v>3779</v>
      </c>
    </row>
    <row r="632" spans="7:11">
      <c r="G632" s="19" t="s">
        <v>86</v>
      </c>
      <c r="H632" s="20" t="s">
        <v>1214</v>
      </c>
      <c r="I632" s="21" t="s">
        <v>3780</v>
      </c>
      <c r="J632" s="10" t="s">
        <v>5573</v>
      </c>
      <c r="K632" s="10" t="s">
        <v>3780</v>
      </c>
    </row>
    <row r="633" spans="7:11">
      <c r="G633" s="19" t="s">
        <v>86</v>
      </c>
      <c r="H633" s="20" t="s">
        <v>1215</v>
      </c>
      <c r="I633" s="21" t="s">
        <v>3781</v>
      </c>
      <c r="J633" s="10" t="s">
        <v>5574</v>
      </c>
      <c r="K633" s="10" t="s">
        <v>3781</v>
      </c>
    </row>
    <row r="634" spans="7:11">
      <c r="G634" s="19" t="s">
        <v>86</v>
      </c>
      <c r="H634" s="20" t="s">
        <v>1216</v>
      </c>
      <c r="I634" s="21" t="s">
        <v>3782</v>
      </c>
      <c r="J634" s="10" t="s">
        <v>5575</v>
      </c>
      <c r="K634" s="10" t="s">
        <v>3782</v>
      </c>
    </row>
    <row r="635" spans="7:11">
      <c r="G635" s="19" t="s">
        <v>86</v>
      </c>
      <c r="H635" s="20" t="s">
        <v>1217</v>
      </c>
      <c r="I635" s="21" t="s">
        <v>3783</v>
      </c>
      <c r="J635" s="10" t="s">
        <v>5576</v>
      </c>
      <c r="K635" s="10" t="s">
        <v>3783</v>
      </c>
    </row>
    <row r="636" spans="7:11">
      <c r="G636" s="19" t="s">
        <v>86</v>
      </c>
      <c r="H636" s="20" t="s">
        <v>1218</v>
      </c>
      <c r="I636" s="21" t="s">
        <v>3784</v>
      </c>
      <c r="J636" s="10" t="s">
        <v>5577</v>
      </c>
      <c r="K636" s="10" t="s">
        <v>3784</v>
      </c>
    </row>
    <row r="637" spans="7:11">
      <c r="G637" s="19" t="s">
        <v>86</v>
      </c>
      <c r="H637" s="20" t="s">
        <v>1219</v>
      </c>
      <c r="I637" s="21" t="s">
        <v>3785</v>
      </c>
      <c r="J637" s="10" t="s">
        <v>5578</v>
      </c>
      <c r="K637" s="10" t="s">
        <v>3785</v>
      </c>
    </row>
    <row r="638" spans="7:11">
      <c r="G638" s="19" t="s">
        <v>86</v>
      </c>
      <c r="H638" s="20" t="s">
        <v>1220</v>
      </c>
      <c r="I638" s="21" t="s">
        <v>3786</v>
      </c>
      <c r="J638" s="10" t="s">
        <v>5579</v>
      </c>
      <c r="K638" s="10" t="s">
        <v>3786</v>
      </c>
    </row>
    <row r="639" spans="7:11">
      <c r="G639" s="19" t="s">
        <v>86</v>
      </c>
      <c r="H639" s="20" t="s">
        <v>1221</v>
      </c>
      <c r="I639" s="21" t="s">
        <v>3787</v>
      </c>
      <c r="J639" s="10" t="s">
        <v>5580</v>
      </c>
      <c r="K639" s="10" t="s">
        <v>3787</v>
      </c>
    </row>
    <row r="640" spans="7:11">
      <c r="G640" s="19" t="s">
        <v>86</v>
      </c>
      <c r="H640" s="20" t="s">
        <v>1222</v>
      </c>
      <c r="I640" s="21" t="s">
        <v>3788</v>
      </c>
      <c r="J640" s="10" t="s">
        <v>5581</v>
      </c>
      <c r="K640" s="10" t="s">
        <v>3788</v>
      </c>
    </row>
    <row r="641" spans="7:11">
      <c r="G641" s="19" t="s">
        <v>86</v>
      </c>
      <c r="H641" s="20" t="s">
        <v>1223</v>
      </c>
      <c r="I641" s="21" t="s">
        <v>3789</v>
      </c>
      <c r="J641" s="10" t="s">
        <v>5582</v>
      </c>
      <c r="K641" s="10" t="s">
        <v>3789</v>
      </c>
    </row>
    <row r="642" spans="7:11">
      <c r="G642" s="220" t="s">
        <v>86</v>
      </c>
      <c r="H642" s="19" t="s">
        <v>1224</v>
      </c>
      <c r="I642" s="221" t="s">
        <v>3790</v>
      </c>
      <c r="J642" s="10" t="s">
        <v>5583</v>
      </c>
      <c r="K642" s="10" t="s">
        <v>3790</v>
      </c>
    </row>
    <row r="643" spans="7:11">
      <c r="G643" s="19" t="s">
        <v>86</v>
      </c>
      <c r="H643" s="20" t="s">
        <v>1225</v>
      </c>
      <c r="I643" s="21" t="s">
        <v>3791</v>
      </c>
      <c r="J643" s="10" t="s">
        <v>5584</v>
      </c>
      <c r="K643" s="10" t="s">
        <v>3791</v>
      </c>
    </row>
    <row r="644" spans="7:11">
      <c r="G644" s="19" t="s">
        <v>86</v>
      </c>
      <c r="H644" s="20" t="s">
        <v>1226</v>
      </c>
      <c r="I644" s="21" t="s">
        <v>3792</v>
      </c>
      <c r="J644" s="10" t="s">
        <v>5585</v>
      </c>
      <c r="K644" s="10" t="s">
        <v>3792</v>
      </c>
    </row>
    <row r="645" spans="7:11">
      <c r="G645" s="19" t="s">
        <v>86</v>
      </c>
      <c r="H645" s="20" t="s">
        <v>1227</v>
      </c>
      <c r="I645" s="21" t="s">
        <v>3793</v>
      </c>
      <c r="J645" s="10" t="s">
        <v>5586</v>
      </c>
      <c r="K645" s="10" t="s">
        <v>3793</v>
      </c>
    </row>
    <row r="646" spans="7:11">
      <c r="G646" s="19" t="s">
        <v>86</v>
      </c>
      <c r="H646" s="20" t="s">
        <v>1228</v>
      </c>
      <c r="I646" s="21" t="s">
        <v>3794</v>
      </c>
      <c r="J646" s="10" t="s">
        <v>5587</v>
      </c>
      <c r="K646" s="10" t="s">
        <v>3794</v>
      </c>
    </row>
    <row r="647" spans="7:11">
      <c r="G647" s="13" t="s">
        <v>90</v>
      </c>
      <c r="H647" s="222"/>
      <c r="I647" s="223" t="s">
        <v>3795</v>
      </c>
      <c r="J647" s="10" t="s">
        <v>90</v>
      </c>
      <c r="K647" s="10" t="s">
        <v>3795</v>
      </c>
    </row>
    <row r="648" spans="7:11">
      <c r="G648" s="19" t="s">
        <v>90</v>
      </c>
      <c r="H648" s="20" t="s">
        <v>1229</v>
      </c>
      <c r="I648" s="21" t="s">
        <v>3796</v>
      </c>
      <c r="J648" s="10" t="s">
        <v>5588</v>
      </c>
      <c r="K648" s="10" t="s">
        <v>3796</v>
      </c>
    </row>
    <row r="649" spans="7:11">
      <c r="G649" s="19" t="s">
        <v>90</v>
      </c>
      <c r="H649" s="20" t="s">
        <v>1230</v>
      </c>
      <c r="I649" s="21" t="s">
        <v>3797</v>
      </c>
      <c r="J649" s="10" t="s">
        <v>5589</v>
      </c>
      <c r="K649" s="10" t="s">
        <v>3797</v>
      </c>
    </row>
    <row r="650" spans="7:11">
      <c r="G650" s="19" t="s">
        <v>90</v>
      </c>
      <c r="H650" s="20" t="s">
        <v>1231</v>
      </c>
      <c r="I650" s="21" t="s">
        <v>3798</v>
      </c>
      <c r="J650" s="10" t="s">
        <v>5590</v>
      </c>
      <c r="K650" s="10" t="s">
        <v>3798</v>
      </c>
    </row>
    <row r="651" spans="7:11">
      <c r="G651" s="19" t="s">
        <v>90</v>
      </c>
      <c r="H651" s="20" t="s">
        <v>1232</v>
      </c>
      <c r="I651" s="21" t="s">
        <v>3799</v>
      </c>
      <c r="J651" s="10" t="s">
        <v>5591</v>
      </c>
      <c r="K651" s="10" t="s">
        <v>3799</v>
      </c>
    </row>
    <row r="652" spans="7:11">
      <c r="G652" s="19" t="s">
        <v>90</v>
      </c>
      <c r="H652" s="20" t="s">
        <v>1233</v>
      </c>
      <c r="I652" s="21" t="s">
        <v>3800</v>
      </c>
      <c r="J652" s="10" t="s">
        <v>5592</v>
      </c>
      <c r="K652" s="10" t="s">
        <v>3800</v>
      </c>
    </row>
    <row r="653" spans="7:11">
      <c r="G653" s="19" t="s">
        <v>90</v>
      </c>
      <c r="H653" s="20" t="s">
        <v>1234</v>
      </c>
      <c r="I653" s="21" t="s">
        <v>3801</v>
      </c>
      <c r="J653" s="10" t="s">
        <v>5593</v>
      </c>
      <c r="K653" s="10" t="s">
        <v>3801</v>
      </c>
    </row>
    <row r="654" spans="7:11">
      <c r="G654" s="19" t="s">
        <v>90</v>
      </c>
      <c r="H654" s="20" t="s">
        <v>1235</v>
      </c>
      <c r="I654" s="21" t="s">
        <v>3802</v>
      </c>
      <c r="J654" s="10" t="s">
        <v>5594</v>
      </c>
      <c r="K654" s="10" t="s">
        <v>3802</v>
      </c>
    </row>
    <row r="655" spans="7:11">
      <c r="G655" s="19" t="s">
        <v>90</v>
      </c>
      <c r="H655" s="20" t="s">
        <v>1236</v>
      </c>
      <c r="I655" s="21" t="s">
        <v>3803</v>
      </c>
      <c r="J655" s="10" t="s">
        <v>5595</v>
      </c>
      <c r="K655" s="10" t="s">
        <v>3803</v>
      </c>
    </row>
    <row r="656" spans="7:11">
      <c r="G656" s="19" t="s">
        <v>90</v>
      </c>
      <c r="H656" s="20" t="s">
        <v>1237</v>
      </c>
      <c r="I656" s="21" t="s">
        <v>3804</v>
      </c>
      <c r="J656" s="10" t="s">
        <v>5596</v>
      </c>
      <c r="K656" s="10" t="s">
        <v>3804</v>
      </c>
    </row>
    <row r="657" spans="7:11">
      <c r="G657" s="19" t="s">
        <v>90</v>
      </c>
      <c r="H657" s="20" t="s">
        <v>1238</v>
      </c>
      <c r="I657" s="21" t="s">
        <v>3805</v>
      </c>
      <c r="J657" s="10" t="s">
        <v>5597</v>
      </c>
      <c r="K657" s="10" t="s">
        <v>3805</v>
      </c>
    </row>
    <row r="658" spans="7:11">
      <c r="G658" s="19" t="s">
        <v>90</v>
      </c>
      <c r="H658" s="20" t="s">
        <v>1239</v>
      </c>
      <c r="I658" s="21" t="s">
        <v>3806</v>
      </c>
      <c r="J658" s="10" t="s">
        <v>5598</v>
      </c>
      <c r="K658" s="10" t="s">
        <v>3806</v>
      </c>
    </row>
    <row r="659" spans="7:11">
      <c r="G659" s="19" t="s">
        <v>90</v>
      </c>
      <c r="H659" s="20" t="s">
        <v>1240</v>
      </c>
      <c r="I659" s="21" t="s">
        <v>3807</v>
      </c>
      <c r="J659" s="10" t="s">
        <v>5599</v>
      </c>
      <c r="K659" s="10" t="s">
        <v>3807</v>
      </c>
    </row>
    <row r="660" spans="7:11">
      <c r="G660" s="19" t="s">
        <v>90</v>
      </c>
      <c r="H660" s="20" t="s">
        <v>1241</v>
      </c>
      <c r="I660" s="21" t="s">
        <v>3808</v>
      </c>
      <c r="J660" s="10" t="s">
        <v>5600</v>
      </c>
      <c r="K660" s="10" t="s">
        <v>3808</v>
      </c>
    </row>
    <row r="661" spans="7:11">
      <c r="G661" s="19" t="s">
        <v>90</v>
      </c>
      <c r="H661" s="20" t="s">
        <v>1242</v>
      </c>
      <c r="I661" s="21" t="s">
        <v>3809</v>
      </c>
      <c r="J661" s="10" t="s">
        <v>5601</v>
      </c>
      <c r="K661" s="10" t="s">
        <v>3809</v>
      </c>
    </row>
    <row r="662" spans="7:11">
      <c r="G662" s="19" t="s">
        <v>90</v>
      </c>
      <c r="H662" s="20" t="s">
        <v>1243</v>
      </c>
      <c r="I662" s="21" t="s">
        <v>3810</v>
      </c>
      <c r="J662" s="10" t="s">
        <v>5602</v>
      </c>
      <c r="K662" s="10" t="s">
        <v>3810</v>
      </c>
    </row>
    <row r="663" spans="7:11">
      <c r="G663" s="19" t="s">
        <v>90</v>
      </c>
      <c r="H663" s="20" t="s">
        <v>1244</v>
      </c>
      <c r="I663" s="21" t="s">
        <v>3811</v>
      </c>
      <c r="J663" s="10" t="s">
        <v>5603</v>
      </c>
      <c r="K663" s="10" t="s">
        <v>3811</v>
      </c>
    </row>
    <row r="664" spans="7:11">
      <c r="G664" s="19" t="s">
        <v>90</v>
      </c>
      <c r="H664" s="20" t="s">
        <v>1245</v>
      </c>
      <c r="I664" s="21" t="s">
        <v>3812</v>
      </c>
      <c r="J664" s="10" t="s">
        <v>5604</v>
      </c>
      <c r="K664" s="10" t="s">
        <v>3812</v>
      </c>
    </row>
    <row r="665" spans="7:11">
      <c r="G665" s="19" t="s">
        <v>90</v>
      </c>
      <c r="H665" s="20" t="s">
        <v>1246</v>
      </c>
      <c r="I665" s="21" t="s">
        <v>3813</v>
      </c>
      <c r="J665" s="10" t="s">
        <v>5605</v>
      </c>
      <c r="K665" s="10" t="s">
        <v>3813</v>
      </c>
    </row>
    <row r="666" spans="7:11">
      <c r="G666" s="19" t="s">
        <v>90</v>
      </c>
      <c r="H666" s="20" t="s">
        <v>1247</v>
      </c>
      <c r="I666" s="21" t="s">
        <v>3814</v>
      </c>
      <c r="J666" s="10" t="s">
        <v>5606</v>
      </c>
      <c r="K666" s="10" t="s">
        <v>3814</v>
      </c>
    </row>
    <row r="667" spans="7:11">
      <c r="G667" s="19" t="s">
        <v>90</v>
      </c>
      <c r="H667" s="20" t="s">
        <v>1248</v>
      </c>
      <c r="I667" s="21" t="s">
        <v>3815</v>
      </c>
      <c r="J667" s="10" t="s">
        <v>5607</v>
      </c>
      <c r="K667" s="10" t="s">
        <v>3815</v>
      </c>
    </row>
    <row r="668" spans="7:11">
      <c r="G668" s="19" t="s">
        <v>90</v>
      </c>
      <c r="H668" s="20" t="s">
        <v>1249</v>
      </c>
      <c r="I668" s="21" t="s">
        <v>3816</v>
      </c>
      <c r="J668" s="10" t="s">
        <v>5608</v>
      </c>
      <c r="K668" s="10" t="s">
        <v>3816</v>
      </c>
    </row>
    <row r="669" spans="7:11">
      <c r="G669" s="19" t="s">
        <v>90</v>
      </c>
      <c r="H669" s="20" t="s">
        <v>1250</v>
      </c>
      <c r="I669" s="21" t="s">
        <v>3817</v>
      </c>
      <c r="J669" s="10" t="s">
        <v>5609</v>
      </c>
      <c r="K669" s="10" t="s">
        <v>3817</v>
      </c>
    </row>
    <row r="670" spans="7:11">
      <c r="G670" s="19" t="s">
        <v>90</v>
      </c>
      <c r="H670" s="20" t="s">
        <v>1251</v>
      </c>
      <c r="I670" s="21" t="s">
        <v>3818</v>
      </c>
      <c r="J670" s="10" t="s">
        <v>5610</v>
      </c>
      <c r="K670" s="10" t="s">
        <v>3818</v>
      </c>
    </row>
    <row r="671" spans="7:11">
      <c r="G671" s="19" t="s">
        <v>90</v>
      </c>
      <c r="H671" s="20" t="s">
        <v>1252</v>
      </c>
      <c r="I671" s="21" t="s">
        <v>3819</v>
      </c>
      <c r="J671" s="10" t="s">
        <v>5611</v>
      </c>
      <c r="K671" s="10" t="s">
        <v>3819</v>
      </c>
    </row>
    <row r="672" spans="7:11">
      <c r="G672" s="19" t="s">
        <v>90</v>
      </c>
      <c r="H672" s="20" t="s">
        <v>1253</v>
      </c>
      <c r="I672" s="21" t="s">
        <v>3820</v>
      </c>
      <c r="J672" s="10" t="s">
        <v>5612</v>
      </c>
      <c r="K672" s="10" t="s">
        <v>3820</v>
      </c>
    </row>
    <row r="673" spans="7:11">
      <c r="G673" s="19" t="s">
        <v>90</v>
      </c>
      <c r="H673" s="20" t="s">
        <v>1254</v>
      </c>
      <c r="I673" s="21" t="s">
        <v>3821</v>
      </c>
      <c r="J673" s="10" t="s">
        <v>5613</v>
      </c>
      <c r="K673" s="10" t="s">
        <v>3821</v>
      </c>
    </row>
    <row r="674" spans="7:11">
      <c r="G674" s="19" t="s">
        <v>90</v>
      </c>
      <c r="H674" s="20" t="s">
        <v>1255</v>
      </c>
      <c r="I674" s="21" t="s">
        <v>3822</v>
      </c>
      <c r="J674" s="10" t="s">
        <v>5614</v>
      </c>
      <c r="K674" s="10" t="s">
        <v>3822</v>
      </c>
    </row>
    <row r="675" spans="7:11">
      <c r="G675" s="19" t="s">
        <v>90</v>
      </c>
      <c r="H675" s="20" t="s">
        <v>1256</v>
      </c>
      <c r="I675" s="21" t="s">
        <v>3823</v>
      </c>
      <c r="J675" s="10" t="s">
        <v>5615</v>
      </c>
      <c r="K675" s="10" t="s">
        <v>3823</v>
      </c>
    </row>
    <row r="676" spans="7:11">
      <c r="G676" s="19" t="s">
        <v>90</v>
      </c>
      <c r="H676" s="20" t="s">
        <v>1257</v>
      </c>
      <c r="I676" s="21" t="s">
        <v>3824</v>
      </c>
      <c r="J676" s="10" t="s">
        <v>5616</v>
      </c>
      <c r="K676" s="10" t="s">
        <v>3824</v>
      </c>
    </row>
    <row r="677" spans="7:11">
      <c r="G677" s="19" t="s">
        <v>90</v>
      </c>
      <c r="H677" s="20" t="s">
        <v>1258</v>
      </c>
      <c r="I677" s="21" t="s">
        <v>3825</v>
      </c>
      <c r="J677" s="10" t="s">
        <v>5617</v>
      </c>
      <c r="K677" s="10" t="s">
        <v>3825</v>
      </c>
    </row>
    <row r="678" spans="7:11">
      <c r="G678" s="19" t="s">
        <v>90</v>
      </c>
      <c r="H678" s="20" t="s">
        <v>1259</v>
      </c>
      <c r="I678" s="21" t="s">
        <v>3826</v>
      </c>
      <c r="J678" s="10" t="s">
        <v>5618</v>
      </c>
      <c r="K678" s="10" t="s">
        <v>3826</v>
      </c>
    </row>
    <row r="679" spans="7:11">
      <c r="G679" s="19" t="s">
        <v>90</v>
      </c>
      <c r="H679" s="20" t="s">
        <v>1260</v>
      </c>
      <c r="I679" s="21" t="s">
        <v>3827</v>
      </c>
      <c r="J679" s="10" t="s">
        <v>5619</v>
      </c>
      <c r="K679" s="10" t="s">
        <v>3827</v>
      </c>
    </row>
    <row r="680" spans="7:11">
      <c r="G680" s="19" t="s">
        <v>90</v>
      </c>
      <c r="H680" s="20" t="s">
        <v>1261</v>
      </c>
      <c r="I680" s="21" t="s">
        <v>3828</v>
      </c>
      <c r="J680" s="10" t="s">
        <v>5620</v>
      </c>
      <c r="K680" s="10" t="s">
        <v>3828</v>
      </c>
    </row>
    <row r="681" spans="7:11">
      <c r="G681" s="19" t="s">
        <v>90</v>
      </c>
      <c r="H681" s="20" t="s">
        <v>1262</v>
      </c>
      <c r="I681" s="21" t="s">
        <v>3829</v>
      </c>
      <c r="J681" s="10" t="s">
        <v>5621</v>
      </c>
      <c r="K681" s="10" t="s">
        <v>3829</v>
      </c>
    </row>
    <row r="682" spans="7:11">
      <c r="G682" s="19" t="s">
        <v>90</v>
      </c>
      <c r="H682" s="20" t="s">
        <v>1263</v>
      </c>
      <c r="I682" s="21" t="s">
        <v>3830</v>
      </c>
      <c r="J682" s="10" t="s">
        <v>5622</v>
      </c>
      <c r="K682" s="10" t="s">
        <v>3830</v>
      </c>
    </row>
    <row r="683" spans="7:11">
      <c r="G683" s="19" t="s">
        <v>90</v>
      </c>
      <c r="H683" s="20" t="s">
        <v>1264</v>
      </c>
      <c r="I683" s="21" t="s">
        <v>3831</v>
      </c>
      <c r="J683" s="10" t="s">
        <v>5623</v>
      </c>
      <c r="K683" s="10" t="s">
        <v>3831</v>
      </c>
    </row>
    <row r="684" spans="7:11">
      <c r="G684" s="19" t="s">
        <v>90</v>
      </c>
      <c r="H684" s="20" t="s">
        <v>1265</v>
      </c>
      <c r="I684" s="21" t="s">
        <v>3832</v>
      </c>
      <c r="J684" s="10" t="s">
        <v>5624</v>
      </c>
      <c r="K684" s="10" t="s">
        <v>3832</v>
      </c>
    </row>
    <row r="685" spans="7:11">
      <c r="G685" s="19" t="s">
        <v>90</v>
      </c>
      <c r="H685" s="20" t="s">
        <v>1266</v>
      </c>
      <c r="I685" s="21" t="s">
        <v>3833</v>
      </c>
      <c r="J685" s="10" t="s">
        <v>5625</v>
      </c>
      <c r="K685" s="10" t="s">
        <v>3833</v>
      </c>
    </row>
    <row r="686" spans="7:11">
      <c r="G686" s="19" t="s">
        <v>90</v>
      </c>
      <c r="H686" s="20" t="s">
        <v>1267</v>
      </c>
      <c r="I686" s="21" t="s">
        <v>3834</v>
      </c>
      <c r="J686" s="10" t="s">
        <v>5626</v>
      </c>
      <c r="K686" s="10" t="s">
        <v>3834</v>
      </c>
    </row>
    <row r="687" spans="7:11">
      <c r="G687" s="19" t="s">
        <v>90</v>
      </c>
      <c r="H687" s="20" t="s">
        <v>1268</v>
      </c>
      <c r="I687" s="21" t="s">
        <v>3835</v>
      </c>
      <c r="J687" s="10" t="s">
        <v>5627</v>
      </c>
      <c r="K687" s="10" t="s">
        <v>3835</v>
      </c>
    </row>
    <row r="688" spans="7:11">
      <c r="G688" s="19" t="s">
        <v>90</v>
      </c>
      <c r="H688" s="20" t="s">
        <v>1269</v>
      </c>
      <c r="I688" s="21" t="s">
        <v>3836</v>
      </c>
      <c r="J688" s="10" t="s">
        <v>5628</v>
      </c>
      <c r="K688" s="10" t="s">
        <v>3836</v>
      </c>
    </row>
    <row r="689" spans="7:11">
      <c r="G689" s="19" t="s">
        <v>90</v>
      </c>
      <c r="H689" s="20" t="s">
        <v>1270</v>
      </c>
      <c r="I689" s="21" t="s">
        <v>3837</v>
      </c>
      <c r="J689" s="10" t="s">
        <v>5629</v>
      </c>
      <c r="K689" s="10" t="s">
        <v>3837</v>
      </c>
    </row>
    <row r="690" spans="7:11">
      <c r="G690" s="19" t="s">
        <v>90</v>
      </c>
      <c r="H690" s="20" t="s">
        <v>1271</v>
      </c>
      <c r="I690" s="21" t="s">
        <v>3838</v>
      </c>
      <c r="J690" s="10" t="s">
        <v>5630</v>
      </c>
      <c r="K690" s="10" t="s">
        <v>3838</v>
      </c>
    </row>
    <row r="691" spans="7:11">
      <c r="G691" s="19" t="s">
        <v>90</v>
      </c>
      <c r="H691" s="20" t="s">
        <v>1272</v>
      </c>
      <c r="I691" s="21" t="s">
        <v>3839</v>
      </c>
      <c r="J691" s="10" t="s">
        <v>5631</v>
      </c>
      <c r="K691" s="10" t="s">
        <v>3839</v>
      </c>
    </row>
    <row r="692" spans="7:11">
      <c r="G692" s="19" t="s">
        <v>90</v>
      </c>
      <c r="H692" s="20" t="s">
        <v>1273</v>
      </c>
      <c r="I692" s="21" t="s">
        <v>3840</v>
      </c>
      <c r="J692" s="10" t="s">
        <v>5632</v>
      </c>
      <c r="K692" s="10" t="s">
        <v>3840</v>
      </c>
    </row>
    <row r="693" spans="7:11">
      <c r="G693" s="19" t="s">
        <v>90</v>
      </c>
      <c r="H693" s="20" t="s">
        <v>1274</v>
      </c>
      <c r="I693" s="21" t="s">
        <v>3841</v>
      </c>
      <c r="J693" s="10" t="s">
        <v>5633</v>
      </c>
      <c r="K693" s="10" t="s">
        <v>3841</v>
      </c>
    </row>
    <row r="694" spans="7:11">
      <c r="G694" s="19" t="s">
        <v>90</v>
      </c>
      <c r="H694" s="20" t="s">
        <v>1275</v>
      </c>
      <c r="I694" s="21" t="s">
        <v>3842</v>
      </c>
      <c r="J694" s="10" t="s">
        <v>5634</v>
      </c>
      <c r="K694" s="10" t="s">
        <v>3842</v>
      </c>
    </row>
    <row r="695" spans="7:11">
      <c r="G695" s="19" t="s">
        <v>90</v>
      </c>
      <c r="H695" s="20" t="s">
        <v>1276</v>
      </c>
      <c r="I695" s="21" t="s">
        <v>3843</v>
      </c>
      <c r="J695" s="10" t="s">
        <v>5635</v>
      </c>
      <c r="K695" s="10" t="s">
        <v>3843</v>
      </c>
    </row>
    <row r="696" spans="7:11">
      <c r="G696" s="19" t="s">
        <v>90</v>
      </c>
      <c r="H696" s="20" t="s">
        <v>1277</v>
      </c>
      <c r="I696" s="21" t="s">
        <v>3844</v>
      </c>
      <c r="J696" s="10" t="s">
        <v>5636</v>
      </c>
      <c r="K696" s="10" t="s">
        <v>3844</v>
      </c>
    </row>
    <row r="697" spans="7:11">
      <c r="G697" s="19" t="s">
        <v>90</v>
      </c>
      <c r="H697" s="20" t="s">
        <v>1278</v>
      </c>
      <c r="I697" s="21" t="s">
        <v>3845</v>
      </c>
      <c r="J697" s="10" t="s">
        <v>5637</v>
      </c>
      <c r="K697" s="10" t="s">
        <v>3845</v>
      </c>
    </row>
    <row r="698" spans="7:11">
      <c r="G698" s="19" t="s">
        <v>90</v>
      </c>
      <c r="H698" s="20" t="s">
        <v>1279</v>
      </c>
      <c r="I698" s="21" t="s">
        <v>3846</v>
      </c>
      <c r="J698" s="10" t="s">
        <v>5638</v>
      </c>
      <c r="K698" s="10" t="s">
        <v>3846</v>
      </c>
    </row>
    <row r="699" spans="7:11">
      <c r="G699" s="19" t="s">
        <v>90</v>
      </c>
      <c r="H699" s="20" t="s">
        <v>1280</v>
      </c>
      <c r="I699" s="21" t="s">
        <v>3847</v>
      </c>
      <c r="J699" s="10" t="s">
        <v>5639</v>
      </c>
      <c r="K699" s="10" t="s">
        <v>3847</v>
      </c>
    </row>
    <row r="700" spans="7:11">
      <c r="G700" s="19" t="s">
        <v>90</v>
      </c>
      <c r="H700" s="20" t="s">
        <v>1281</v>
      </c>
      <c r="I700" s="21" t="s">
        <v>3848</v>
      </c>
      <c r="J700" s="10" t="s">
        <v>5640</v>
      </c>
      <c r="K700" s="10" t="s">
        <v>3848</v>
      </c>
    </row>
    <row r="701" spans="7:11">
      <c r="G701" s="19" t="s">
        <v>90</v>
      </c>
      <c r="H701" s="20" t="s">
        <v>1282</v>
      </c>
      <c r="I701" s="21" t="s">
        <v>3849</v>
      </c>
      <c r="J701" s="10" t="s">
        <v>5641</v>
      </c>
      <c r="K701" s="10" t="s">
        <v>3849</v>
      </c>
    </row>
    <row r="702" spans="7:11">
      <c r="G702" s="19" t="s">
        <v>90</v>
      </c>
      <c r="H702" s="20" t="s">
        <v>1283</v>
      </c>
      <c r="I702" s="21" t="s">
        <v>3850</v>
      </c>
      <c r="J702" s="10" t="s">
        <v>5642</v>
      </c>
      <c r="K702" s="10" t="s">
        <v>3850</v>
      </c>
    </row>
    <row r="703" spans="7:11">
      <c r="G703" s="19" t="s">
        <v>90</v>
      </c>
      <c r="H703" s="20" t="s">
        <v>1284</v>
      </c>
      <c r="I703" s="21" t="s">
        <v>3851</v>
      </c>
      <c r="J703" s="10" t="s">
        <v>5643</v>
      </c>
      <c r="K703" s="10" t="s">
        <v>3851</v>
      </c>
    </row>
    <row r="704" spans="7:11">
      <c r="G704" s="19" t="s">
        <v>90</v>
      </c>
      <c r="H704" s="20" t="s">
        <v>1285</v>
      </c>
      <c r="I704" s="21" t="s">
        <v>3852</v>
      </c>
      <c r="J704" s="10" t="s">
        <v>5644</v>
      </c>
      <c r="K704" s="10" t="s">
        <v>3852</v>
      </c>
    </row>
    <row r="705" spans="7:11">
      <c r="G705" s="220" t="s">
        <v>90</v>
      </c>
      <c r="H705" s="19" t="s">
        <v>1286</v>
      </c>
      <c r="I705" s="221" t="s">
        <v>3853</v>
      </c>
      <c r="J705" s="10" t="s">
        <v>5645</v>
      </c>
      <c r="K705" s="10" t="s">
        <v>3853</v>
      </c>
    </row>
    <row r="706" spans="7:11">
      <c r="G706" s="19" t="s">
        <v>90</v>
      </c>
      <c r="H706" s="20" t="s">
        <v>1287</v>
      </c>
      <c r="I706" s="21" t="s">
        <v>3854</v>
      </c>
      <c r="J706" s="10" t="s">
        <v>5646</v>
      </c>
      <c r="K706" s="10" t="s">
        <v>3854</v>
      </c>
    </row>
    <row r="707" spans="7:11">
      <c r="G707" s="19" t="s">
        <v>90</v>
      </c>
      <c r="H707" s="20" t="s">
        <v>1288</v>
      </c>
      <c r="I707" s="21" t="s">
        <v>3855</v>
      </c>
      <c r="J707" s="10" t="s">
        <v>5647</v>
      </c>
      <c r="K707" s="10" t="s">
        <v>3855</v>
      </c>
    </row>
    <row r="708" spans="7:11">
      <c r="G708" s="19" t="s">
        <v>90</v>
      </c>
      <c r="H708" s="20" t="s">
        <v>1289</v>
      </c>
      <c r="I708" s="21" t="s">
        <v>3856</v>
      </c>
      <c r="J708" s="10" t="s">
        <v>5648</v>
      </c>
      <c r="K708" s="10" t="s">
        <v>3856</v>
      </c>
    </row>
    <row r="709" spans="7:11">
      <c r="G709" s="19" t="s">
        <v>90</v>
      </c>
      <c r="H709" s="20" t="s">
        <v>1290</v>
      </c>
      <c r="I709" s="21" t="s">
        <v>3857</v>
      </c>
      <c r="J709" s="10" t="s">
        <v>5649</v>
      </c>
      <c r="K709" s="10" t="s">
        <v>3857</v>
      </c>
    </row>
    <row r="710" spans="7:11">
      <c r="G710" s="13" t="s">
        <v>93</v>
      </c>
      <c r="H710" s="222"/>
      <c r="I710" s="223" t="s">
        <v>3858</v>
      </c>
      <c r="J710" s="10" t="s">
        <v>93</v>
      </c>
      <c r="K710" s="10" t="s">
        <v>3858</v>
      </c>
    </row>
    <row r="711" spans="7:11">
      <c r="G711" s="19" t="s">
        <v>93</v>
      </c>
      <c r="H711" s="20" t="s">
        <v>1291</v>
      </c>
      <c r="I711" s="21" t="s">
        <v>3859</v>
      </c>
      <c r="J711" s="10" t="s">
        <v>5650</v>
      </c>
      <c r="K711" s="10" t="s">
        <v>3859</v>
      </c>
    </row>
    <row r="712" spans="7:11">
      <c r="G712" s="19" t="s">
        <v>93</v>
      </c>
      <c r="H712" s="20" t="s">
        <v>1292</v>
      </c>
      <c r="I712" s="21" t="s">
        <v>3860</v>
      </c>
      <c r="J712" s="10" t="s">
        <v>5651</v>
      </c>
      <c r="K712" s="10" t="s">
        <v>3860</v>
      </c>
    </row>
    <row r="713" spans="7:11">
      <c r="G713" s="19" t="s">
        <v>93</v>
      </c>
      <c r="H713" s="20" t="s">
        <v>1293</v>
      </c>
      <c r="I713" s="21" t="s">
        <v>3861</v>
      </c>
      <c r="J713" s="10" t="s">
        <v>5652</v>
      </c>
      <c r="K713" s="10" t="s">
        <v>3861</v>
      </c>
    </row>
    <row r="714" spans="7:11">
      <c r="G714" s="19" t="s">
        <v>93</v>
      </c>
      <c r="H714" s="20" t="s">
        <v>1294</v>
      </c>
      <c r="I714" s="21" t="s">
        <v>3862</v>
      </c>
      <c r="J714" s="10" t="s">
        <v>5653</v>
      </c>
      <c r="K714" s="10" t="s">
        <v>3862</v>
      </c>
    </row>
    <row r="715" spans="7:11">
      <c r="G715" s="19" t="s">
        <v>93</v>
      </c>
      <c r="H715" s="20" t="s">
        <v>1295</v>
      </c>
      <c r="I715" s="21" t="s">
        <v>3863</v>
      </c>
      <c r="J715" s="10" t="s">
        <v>5654</v>
      </c>
      <c r="K715" s="10" t="s">
        <v>3863</v>
      </c>
    </row>
    <row r="716" spans="7:11">
      <c r="G716" s="19" t="s">
        <v>93</v>
      </c>
      <c r="H716" s="20" t="s">
        <v>1296</v>
      </c>
      <c r="I716" s="21" t="s">
        <v>3864</v>
      </c>
      <c r="J716" s="10" t="s">
        <v>5655</v>
      </c>
      <c r="K716" s="10" t="s">
        <v>3864</v>
      </c>
    </row>
    <row r="717" spans="7:11">
      <c r="G717" s="19" t="s">
        <v>93</v>
      </c>
      <c r="H717" s="20" t="s">
        <v>1297</v>
      </c>
      <c r="I717" s="21" t="s">
        <v>3865</v>
      </c>
      <c r="J717" s="10" t="s">
        <v>5656</v>
      </c>
      <c r="K717" s="10" t="s">
        <v>3865</v>
      </c>
    </row>
    <row r="718" spans="7:11">
      <c r="G718" s="19" t="s">
        <v>93</v>
      </c>
      <c r="H718" s="20" t="s">
        <v>1298</v>
      </c>
      <c r="I718" s="21" t="s">
        <v>3866</v>
      </c>
      <c r="J718" s="10" t="s">
        <v>5657</v>
      </c>
      <c r="K718" s="10" t="s">
        <v>3866</v>
      </c>
    </row>
    <row r="719" spans="7:11">
      <c r="G719" s="19" t="s">
        <v>93</v>
      </c>
      <c r="H719" s="20" t="s">
        <v>1299</v>
      </c>
      <c r="I719" s="21" t="s">
        <v>3867</v>
      </c>
      <c r="J719" s="10" t="s">
        <v>5658</v>
      </c>
      <c r="K719" s="10" t="s">
        <v>3867</v>
      </c>
    </row>
    <row r="720" spans="7:11">
      <c r="G720" s="19" t="s">
        <v>93</v>
      </c>
      <c r="H720" s="20" t="s">
        <v>1300</v>
      </c>
      <c r="I720" s="21" t="s">
        <v>3868</v>
      </c>
      <c r="J720" s="10" t="s">
        <v>5659</v>
      </c>
      <c r="K720" s="10" t="s">
        <v>3868</v>
      </c>
    </row>
    <row r="721" spans="7:11">
      <c r="G721" s="19" t="s">
        <v>93</v>
      </c>
      <c r="H721" s="20" t="s">
        <v>1301</v>
      </c>
      <c r="I721" s="21" t="s">
        <v>3869</v>
      </c>
      <c r="J721" s="10" t="s">
        <v>5660</v>
      </c>
      <c r="K721" s="10" t="s">
        <v>3869</v>
      </c>
    </row>
    <row r="722" spans="7:11">
      <c r="G722" s="19" t="s">
        <v>93</v>
      </c>
      <c r="H722" s="20" t="s">
        <v>1302</v>
      </c>
      <c r="I722" s="21" t="s">
        <v>3870</v>
      </c>
      <c r="J722" s="10" t="s">
        <v>5661</v>
      </c>
      <c r="K722" s="10" t="s">
        <v>3870</v>
      </c>
    </row>
    <row r="723" spans="7:11">
      <c r="G723" s="19" t="s">
        <v>93</v>
      </c>
      <c r="H723" s="20" t="s">
        <v>1303</v>
      </c>
      <c r="I723" s="21" t="s">
        <v>3871</v>
      </c>
      <c r="J723" s="10" t="s">
        <v>5662</v>
      </c>
      <c r="K723" s="10" t="s">
        <v>3871</v>
      </c>
    </row>
    <row r="724" spans="7:11">
      <c r="G724" s="19" t="s">
        <v>93</v>
      </c>
      <c r="H724" s="20" t="s">
        <v>1304</v>
      </c>
      <c r="I724" s="21" t="s">
        <v>3872</v>
      </c>
      <c r="J724" s="10" t="s">
        <v>5663</v>
      </c>
      <c r="K724" s="10" t="s">
        <v>3872</v>
      </c>
    </row>
    <row r="725" spans="7:11">
      <c r="G725" s="19" t="s">
        <v>93</v>
      </c>
      <c r="H725" s="20" t="s">
        <v>1305</v>
      </c>
      <c r="I725" s="21" t="s">
        <v>3873</v>
      </c>
      <c r="J725" s="10" t="s">
        <v>5664</v>
      </c>
      <c r="K725" s="10" t="s">
        <v>3873</v>
      </c>
    </row>
    <row r="726" spans="7:11">
      <c r="G726" s="19" t="s">
        <v>93</v>
      </c>
      <c r="H726" s="20" t="s">
        <v>1306</v>
      </c>
      <c r="I726" s="21" t="s">
        <v>3874</v>
      </c>
      <c r="J726" s="10" t="s">
        <v>5665</v>
      </c>
      <c r="K726" s="10" t="s">
        <v>3874</v>
      </c>
    </row>
    <row r="727" spans="7:11">
      <c r="G727" s="19" t="s">
        <v>93</v>
      </c>
      <c r="H727" s="20" t="s">
        <v>1307</v>
      </c>
      <c r="I727" s="21" t="s">
        <v>3875</v>
      </c>
      <c r="J727" s="10" t="s">
        <v>5666</v>
      </c>
      <c r="K727" s="10" t="s">
        <v>3875</v>
      </c>
    </row>
    <row r="728" spans="7:11">
      <c r="G728" s="19" t="s">
        <v>93</v>
      </c>
      <c r="H728" s="20" t="s">
        <v>1308</v>
      </c>
      <c r="I728" s="21" t="s">
        <v>3876</v>
      </c>
      <c r="J728" s="10" t="s">
        <v>5667</v>
      </c>
      <c r="K728" s="10" t="s">
        <v>3876</v>
      </c>
    </row>
    <row r="729" spans="7:11">
      <c r="G729" s="19" t="s">
        <v>93</v>
      </c>
      <c r="H729" s="20" t="s">
        <v>1309</v>
      </c>
      <c r="I729" s="21" t="s">
        <v>3877</v>
      </c>
      <c r="J729" s="10" t="s">
        <v>5668</v>
      </c>
      <c r="K729" s="10" t="s">
        <v>3877</v>
      </c>
    </row>
    <row r="730" spans="7:11">
      <c r="G730" s="19" t="s">
        <v>93</v>
      </c>
      <c r="H730" s="20" t="s">
        <v>1310</v>
      </c>
      <c r="I730" s="21" t="s">
        <v>3878</v>
      </c>
      <c r="J730" s="10" t="s">
        <v>5669</v>
      </c>
      <c r="K730" s="10" t="s">
        <v>3878</v>
      </c>
    </row>
    <row r="731" spans="7:11">
      <c r="G731" s="19" t="s">
        <v>93</v>
      </c>
      <c r="H731" s="20" t="s">
        <v>1311</v>
      </c>
      <c r="I731" s="21" t="s">
        <v>3879</v>
      </c>
      <c r="J731" s="10" t="s">
        <v>5670</v>
      </c>
      <c r="K731" s="10" t="s">
        <v>3879</v>
      </c>
    </row>
    <row r="732" spans="7:11">
      <c r="G732" s="19" t="s">
        <v>93</v>
      </c>
      <c r="H732" s="20" t="s">
        <v>1312</v>
      </c>
      <c r="I732" s="21" t="s">
        <v>3880</v>
      </c>
      <c r="J732" s="10" t="s">
        <v>5671</v>
      </c>
      <c r="K732" s="10" t="s">
        <v>3880</v>
      </c>
    </row>
    <row r="733" spans="7:11">
      <c r="G733" s="19" t="s">
        <v>93</v>
      </c>
      <c r="H733" s="20" t="s">
        <v>1313</v>
      </c>
      <c r="I733" s="21" t="s">
        <v>3881</v>
      </c>
      <c r="J733" s="10" t="s">
        <v>5672</v>
      </c>
      <c r="K733" s="10" t="s">
        <v>3881</v>
      </c>
    </row>
    <row r="734" spans="7:11">
      <c r="G734" s="19" t="s">
        <v>93</v>
      </c>
      <c r="H734" s="20" t="s">
        <v>1314</v>
      </c>
      <c r="I734" s="21" t="s">
        <v>3882</v>
      </c>
      <c r="J734" s="10" t="s">
        <v>5673</v>
      </c>
      <c r="K734" s="10" t="s">
        <v>3882</v>
      </c>
    </row>
    <row r="735" spans="7:11">
      <c r="G735" s="19" t="s">
        <v>93</v>
      </c>
      <c r="H735" s="20" t="s">
        <v>1315</v>
      </c>
      <c r="I735" s="21" t="s">
        <v>3883</v>
      </c>
      <c r="J735" s="10" t="s">
        <v>5674</v>
      </c>
      <c r="K735" s="10" t="s">
        <v>3883</v>
      </c>
    </row>
    <row r="736" spans="7:11">
      <c r="G736" s="19" t="s">
        <v>93</v>
      </c>
      <c r="H736" s="20" t="s">
        <v>1316</v>
      </c>
      <c r="I736" s="21" t="s">
        <v>3884</v>
      </c>
      <c r="J736" s="10" t="s">
        <v>5675</v>
      </c>
      <c r="K736" s="10" t="s">
        <v>3884</v>
      </c>
    </row>
    <row r="737" spans="7:11">
      <c r="G737" s="19" t="s">
        <v>93</v>
      </c>
      <c r="H737" s="20" t="s">
        <v>1317</v>
      </c>
      <c r="I737" s="21" t="s">
        <v>3885</v>
      </c>
      <c r="J737" s="10" t="s">
        <v>5676</v>
      </c>
      <c r="K737" s="10" t="s">
        <v>3885</v>
      </c>
    </row>
    <row r="738" spans="7:11">
      <c r="G738" s="19" t="s">
        <v>93</v>
      </c>
      <c r="H738" s="20" t="s">
        <v>1318</v>
      </c>
      <c r="I738" s="21" t="s">
        <v>3886</v>
      </c>
      <c r="J738" s="10" t="s">
        <v>5677</v>
      </c>
      <c r="K738" s="10" t="s">
        <v>3886</v>
      </c>
    </row>
    <row r="739" spans="7:11">
      <c r="G739" s="220" t="s">
        <v>93</v>
      </c>
      <c r="H739" s="19" t="s">
        <v>1319</v>
      </c>
      <c r="I739" s="221" t="s">
        <v>3887</v>
      </c>
      <c r="J739" s="10" t="s">
        <v>5678</v>
      </c>
      <c r="K739" s="10" t="s">
        <v>3887</v>
      </c>
    </row>
    <row r="740" spans="7:11">
      <c r="G740" s="19" t="s">
        <v>93</v>
      </c>
      <c r="H740" s="20" t="s">
        <v>1320</v>
      </c>
      <c r="I740" s="21" t="s">
        <v>3888</v>
      </c>
      <c r="J740" s="10" t="s">
        <v>5679</v>
      </c>
      <c r="K740" s="10" t="s">
        <v>3888</v>
      </c>
    </row>
    <row r="741" spans="7:11">
      <c r="G741" s="19" t="s">
        <v>93</v>
      </c>
      <c r="H741" s="20" t="s">
        <v>1321</v>
      </c>
      <c r="I741" s="21" t="s">
        <v>3889</v>
      </c>
      <c r="J741" s="10" t="s">
        <v>5680</v>
      </c>
      <c r="K741" s="10" t="s">
        <v>3889</v>
      </c>
    </row>
    <row r="742" spans="7:11">
      <c r="G742" s="19" t="s">
        <v>93</v>
      </c>
      <c r="H742" s="20" t="s">
        <v>1322</v>
      </c>
      <c r="I742" s="21" t="s">
        <v>3890</v>
      </c>
      <c r="J742" s="10" t="s">
        <v>5681</v>
      </c>
      <c r="K742" s="10" t="s">
        <v>3890</v>
      </c>
    </row>
    <row r="743" spans="7:11">
      <c r="G743" s="19" t="s">
        <v>93</v>
      </c>
      <c r="H743" s="20" t="s">
        <v>1323</v>
      </c>
      <c r="I743" s="21" t="s">
        <v>3891</v>
      </c>
      <c r="J743" s="10" t="s">
        <v>5682</v>
      </c>
      <c r="K743" s="10" t="s">
        <v>3891</v>
      </c>
    </row>
    <row r="744" spans="7:11">
      <c r="G744" s="13" t="s">
        <v>105</v>
      </c>
      <c r="H744" s="222"/>
      <c r="I744" s="223" t="s">
        <v>3892</v>
      </c>
      <c r="J744" s="10" t="s">
        <v>105</v>
      </c>
      <c r="K744" s="10" t="s">
        <v>3892</v>
      </c>
    </row>
    <row r="745" spans="7:11">
      <c r="G745" s="19" t="s">
        <v>105</v>
      </c>
      <c r="H745" s="20" t="s">
        <v>1324</v>
      </c>
      <c r="I745" s="21" t="s">
        <v>3893</v>
      </c>
      <c r="J745" s="10" t="s">
        <v>5683</v>
      </c>
      <c r="K745" s="10" t="s">
        <v>3893</v>
      </c>
    </row>
    <row r="746" spans="7:11">
      <c r="G746" s="19" t="s">
        <v>105</v>
      </c>
      <c r="H746" s="20" t="s">
        <v>1325</v>
      </c>
      <c r="I746" s="21" t="s">
        <v>3894</v>
      </c>
      <c r="J746" s="10" t="s">
        <v>5684</v>
      </c>
      <c r="K746" s="10" t="s">
        <v>3894</v>
      </c>
    </row>
    <row r="747" spans="7:11">
      <c r="G747" s="19" t="s">
        <v>105</v>
      </c>
      <c r="H747" s="20" t="s">
        <v>1326</v>
      </c>
      <c r="I747" s="21" t="s">
        <v>3895</v>
      </c>
      <c r="J747" s="10" t="s">
        <v>5685</v>
      </c>
      <c r="K747" s="10" t="s">
        <v>3895</v>
      </c>
    </row>
    <row r="748" spans="7:11">
      <c r="G748" s="19" t="s">
        <v>105</v>
      </c>
      <c r="H748" s="20" t="s">
        <v>1327</v>
      </c>
      <c r="I748" s="21" t="s">
        <v>3896</v>
      </c>
      <c r="J748" s="10" t="s">
        <v>5686</v>
      </c>
      <c r="K748" s="10" t="s">
        <v>3896</v>
      </c>
    </row>
    <row r="749" spans="7:11">
      <c r="G749" s="19" t="s">
        <v>105</v>
      </c>
      <c r="H749" s="20" t="s">
        <v>1328</v>
      </c>
      <c r="I749" s="21" t="s">
        <v>3897</v>
      </c>
      <c r="J749" s="10" t="s">
        <v>5687</v>
      </c>
      <c r="K749" s="10" t="s">
        <v>3897</v>
      </c>
    </row>
    <row r="750" spans="7:11">
      <c r="G750" s="19" t="s">
        <v>105</v>
      </c>
      <c r="H750" s="20" t="s">
        <v>1329</v>
      </c>
      <c r="I750" s="21" t="s">
        <v>3898</v>
      </c>
      <c r="J750" s="10" t="s">
        <v>5688</v>
      </c>
      <c r="K750" s="10" t="s">
        <v>3898</v>
      </c>
    </row>
    <row r="751" spans="7:11">
      <c r="G751" s="19" t="s">
        <v>105</v>
      </c>
      <c r="H751" s="20" t="s">
        <v>1330</v>
      </c>
      <c r="I751" s="21" t="s">
        <v>3899</v>
      </c>
      <c r="J751" s="10" t="s">
        <v>5689</v>
      </c>
      <c r="K751" s="10" t="s">
        <v>3899</v>
      </c>
    </row>
    <row r="752" spans="7:11">
      <c r="G752" s="19" t="s">
        <v>105</v>
      </c>
      <c r="H752" s="20" t="s">
        <v>1331</v>
      </c>
      <c r="I752" s="21" t="s">
        <v>3900</v>
      </c>
      <c r="J752" s="10" t="s">
        <v>5690</v>
      </c>
      <c r="K752" s="10" t="s">
        <v>3900</v>
      </c>
    </row>
    <row r="753" spans="7:11">
      <c r="G753" s="19" t="s">
        <v>105</v>
      </c>
      <c r="H753" s="20" t="s">
        <v>1332</v>
      </c>
      <c r="I753" s="21" t="s">
        <v>3901</v>
      </c>
      <c r="J753" s="10" t="s">
        <v>5691</v>
      </c>
      <c r="K753" s="10" t="s">
        <v>3901</v>
      </c>
    </row>
    <row r="754" spans="7:11">
      <c r="G754" s="19" t="s">
        <v>105</v>
      </c>
      <c r="H754" s="20" t="s">
        <v>1333</v>
      </c>
      <c r="I754" s="21" t="s">
        <v>3902</v>
      </c>
      <c r="J754" s="10" t="s">
        <v>5692</v>
      </c>
      <c r="K754" s="10" t="s">
        <v>3902</v>
      </c>
    </row>
    <row r="755" spans="7:11">
      <c r="G755" s="19" t="s">
        <v>105</v>
      </c>
      <c r="H755" s="20" t="s">
        <v>1334</v>
      </c>
      <c r="I755" s="21" t="s">
        <v>3903</v>
      </c>
      <c r="J755" s="10" t="s">
        <v>5693</v>
      </c>
      <c r="K755" s="10" t="s">
        <v>3903</v>
      </c>
    </row>
    <row r="756" spans="7:11">
      <c r="G756" s="19" t="s">
        <v>105</v>
      </c>
      <c r="H756" s="20" t="s">
        <v>1335</v>
      </c>
      <c r="I756" s="21" t="s">
        <v>3904</v>
      </c>
      <c r="J756" s="10" t="s">
        <v>5694</v>
      </c>
      <c r="K756" s="10" t="s">
        <v>3904</v>
      </c>
    </row>
    <row r="757" spans="7:11">
      <c r="G757" s="19" t="s">
        <v>105</v>
      </c>
      <c r="H757" s="20" t="s">
        <v>1336</v>
      </c>
      <c r="I757" s="21" t="s">
        <v>3905</v>
      </c>
      <c r="J757" s="10" t="s">
        <v>5695</v>
      </c>
      <c r="K757" s="10" t="s">
        <v>3905</v>
      </c>
    </row>
    <row r="758" spans="7:11">
      <c r="G758" s="19" t="s">
        <v>105</v>
      </c>
      <c r="H758" s="20" t="s">
        <v>1337</v>
      </c>
      <c r="I758" s="21" t="s">
        <v>3906</v>
      </c>
      <c r="J758" s="10" t="s">
        <v>5696</v>
      </c>
      <c r="K758" s="10" t="s">
        <v>3906</v>
      </c>
    </row>
    <row r="759" spans="7:11">
      <c r="G759" s="19" t="s">
        <v>105</v>
      </c>
      <c r="H759" s="20" t="s">
        <v>1338</v>
      </c>
      <c r="I759" s="21" t="s">
        <v>3907</v>
      </c>
      <c r="J759" s="10" t="s">
        <v>5697</v>
      </c>
      <c r="K759" s="10" t="s">
        <v>3907</v>
      </c>
    </row>
    <row r="760" spans="7:11">
      <c r="G760" s="19" t="s">
        <v>105</v>
      </c>
      <c r="H760" s="20" t="s">
        <v>1339</v>
      </c>
      <c r="I760" s="21" t="s">
        <v>3908</v>
      </c>
      <c r="J760" s="10" t="s">
        <v>5698</v>
      </c>
      <c r="K760" s="10" t="s">
        <v>3908</v>
      </c>
    </row>
    <row r="761" spans="7:11">
      <c r="G761" s="19" t="s">
        <v>105</v>
      </c>
      <c r="H761" s="20" t="s">
        <v>1340</v>
      </c>
      <c r="I761" s="21" t="s">
        <v>3909</v>
      </c>
      <c r="J761" s="10" t="s">
        <v>5699</v>
      </c>
      <c r="K761" s="10" t="s">
        <v>3909</v>
      </c>
    </row>
    <row r="762" spans="7:11">
      <c r="G762" s="19" t="s">
        <v>105</v>
      </c>
      <c r="H762" s="20" t="s">
        <v>1341</v>
      </c>
      <c r="I762" s="21" t="s">
        <v>3910</v>
      </c>
      <c r="J762" s="10" t="s">
        <v>5700</v>
      </c>
      <c r="K762" s="10" t="s">
        <v>3910</v>
      </c>
    </row>
    <row r="763" spans="7:11">
      <c r="G763" s="19" t="s">
        <v>105</v>
      </c>
      <c r="H763" s="20" t="s">
        <v>1342</v>
      </c>
      <c r="I763" s="21" t="s">
        <v>3911</v>
      </c>
      <c r="J763" s="10" t="s">
        <v>5701</v>
      </c>
      <c r="K763" s="10" t="s">
        <v>3911</v>
      </c>
    </row>
    <row r="764" spans="7:11">
      <c r="G764" s="19" t="s">
        <v>105</v>
      </c>
      <c r="H764" s="20" t="s">
        <v>1343</v>
      </c>
      <c r="I764" s="21" t="s">
        <v>3912</v>
      </c>
      <c r="J764" s="10" t="s">
        <v>5702</v>
      </c>
      <c r="K764" s="10" t="s">
        <v>3912</v>
      </c>
    </row>
    <row r="765" spans="7:11">
      <c r="G765" s="19" t="s">
        <v>105</v>
      </c>
      <c r="H765" s="20" t="s">
        <v>1344</v>
      </c>
      <c r="I765" s="21" t="s">
        <v>3913</v>
      </c>
      <c r="J765" s="10" t="s">
        <v>5703</v>
      </c>
      <c r="K765" s="10" t="s">
        <v>3913</v>
      </c>
    </row>
    <row r="766" spans="7:11">
      <c r="G766" s="19" t="s">
        <v>105</v>
      </c>
      <c r="H766" s="20" t="s">
        <v>1345</v>
      </c>
      <c r="I766" s="21" t="s">
        <v>3914</v>
      </c>
      <c r="J766" s="10" t="s">
        <v>5704</v>
      </c>
      <c r="K766" s="10" t="s">
        <v>3914</v>
      </c>
    </row>
    <row r="767" spans="7:11">
      <c r="G767" s="19" t="s">
        <v>105</v>
      </c>
      <c r="H767" s="20" t="s">
        <v>1346</v>
      </c>
      <c r="I767" s="21" t="s">
        <v>3915</v>
      </c>
      <c r="J767" s="10" t="s">
        <v>5705</v>
      </c>
      <c r="K767" s="10" t="s">
        <v>3915</v>
      </c>
    </row>
    <row r="768" spans="7:11">
      <c r="G768" s="19" t="s">
        <v>105</v>
      </c>
      <c r="H768" s="20" t="s">
        <v>1347</v>
      </c>
      <c r="I768" s="21" t="s">
        <v>3916</v>
      </c>
      <c r="J768" s="10" t="s">
        <v>5706</v>
      </c>
      <c r="K768" s="10" t="s">
        <v>3916</v>
      </c>
    </row>
    <row r="769" spans="7:11">
      <c r="G769" s="19" t="s">
        <v>105</v>
      </c>
      <c r="H769" s="20" t="s">
        <v>1348</v>
      </c>
      <c r="I769" s="21" t="s">
        <v>3917</v>
      </c>
      <c r="J769" s="10" t="s">
        <v>5707</v>
      </c>
      <c r="K769" s="10" t="s">
        <v>3917</v>
      </c>
    </row>
    <row r="770" spans="7:11">
      <c r="G770" s="220" t="s">
        <v>105</v>
      </c>
      <c r="H770" s="19" t="s">
        <v>1349</v>
      </c>
      <c r="I770" s="221" t="s">
        <v>3918</v>
      </c>
      <c r="J770" s="10" t="s">
        <v>5708</v>
      </c>
      <c r="K770" s="10" t="s">
        <v>3918</v>
      </c>
    </row>
    <row r="771" spans="7:11">
      <c r="G771" s="19" t="s">
        <v>105</v>
      </c>
      <c r="H771" s="20" t="s">
        <v>1350</v>
      </c>
      <c r="I771" s="21" t="s">
        <v>3919</v>
      </c>
      <c r="J771" s="10" t="s">
        <v>5709</v>
      </c>
      <c r="K771" s="10" t="s">
        <v>3919</v>
      </c>
    </row>
    <row r="772" spans="7:11">
      <c r="G772" s="19" t="s">
        <v>105</v>
      </c>
      <c r="H772" s="20" t="s">
        <v>1351</v>
      </c>
      <c r="I772" s="21" t="s">
        <v>3920</v>
      </c>
      <c r="J772" s="10" t="s">
        <v>5710</v>
      </c>
      <c r="K772" s="10" t="s">
        <v>3920</v>
      </c>
    </row>
    <row r="773" spans="7:11">
      <c r="G773" s="19" t="s">
        <v>105</v>
      </c>
      <c r="H773" s="20" t="s">
        <v>1352</v>
      </c>
      <c r="I773" s="21" t="s">
        <v>3921</v>
      </c>
      <c r="J773" s="10" t="s">
        <v>5711</v>
      </c>
      <c r="K773" s="10" t="s">
        <v>3921</v>
      </c>
    </row>
    <row r="774" spans="7:11">
      <c r="G774" s="19" t="s">
        <v>105</v>
      </c>
      <c r="H774" s="20" t="s">
        <v>1353</v>
      </c>
      <c r="I774" s="21" t="s">
        <v>3922</v>
      </c>
      <c r="J774" s="10" t="s">
        <v>5712</v>
      </c>
      <c r="K774" s="10" t="s">
        <v>3922</v>
      </c>
    </row>
    <row r="775" spans="7:11">
      <c r="G775" s="13" t="s">
        <v>113</v>
      </c>
      <c r="H775" s="222"/>
      <c r="I775" s="223" t="s">
        <v>3923</v>
      </c>
      <c r="J775" s="10" t="s">
        <v>113</v>
      </c>
      <c r="K775" s="10" t="s">
        <v>3923</v>
      </c>
    </row>
    <row r="776" spans="7:11">
      <c r="G776" s="19" t="s">
        <v>113</v>
      </c>
      <c r="H776" s="20" t="s">
        <v>1354</v>
      </c>
      <c r="I776" s="21" t="s">
        <v>3924</v>
      </c>
      <c r="J776" s="10" t="s">
        <v>5713</v>
      </c>
      <c r="K776" s="10" t="s">
        <v>3924</v>
      </c>
    </row>
    <row r="777" spans="7:11">
      <c r="G777" s="19" t="s">
        <v>113</v>
      </c>
      <c r="H777" s="20" t="s">
        <v>1355</v>
      </c>
      <c r="I777" s="21" t="s">
        <v>3925</v>
      </c>
      <c r="J777" s="10" t="s">
        <v>5714</v>
      </c>
      <c r="K777" s="10" t="s">
        <v>3925</v>
      </c>
    </row>
    <row r="778" spans="7:11">
      <c r="G778" s="19" t="s">
        <v>113</v>
      </c>
      <c r="H778" s="20" t="s">
        <v>1356</v>
      </c>
      <c r="I778" s="21" t="s">
        <v>3926</v>
      </c>
      <c r="J778" s="10" t="s">
        <v>5715</v>
      </c>
      <c r="K778" s="10" t="s">
        <v>3926</v>
      </c>
    </row>
    <row r="779" spans="7:11">
      <c r="G779" s="19" t="s">
        <v>113</v>
      </c>
      <c r="H779" s="20" t="s">
        <v>1357</v>
      </c>
      <c r="I779" s="21" t="s">
        <v>3927</v>
      </c>
      <c r="J779" s="10" t="s">
        <v>5716</v>
      </c>
      <c r="K779" s="10" t="s">
        <v>3927</v>
      </c>
    </row>
    <row r="780" spans="7:11">
      <c r="G780" s="19" t="s">
        <v>113</v>
      </c>
      <c r="H780" s="20" t="s">
        <v>1358</v>
      </c>
      <c r="I780" s="21" t="s">
        <v>3928</v>
      </c>
      <c r="J780" s="10" t="s">
        <v>5717</v>
      </c>
      <c r="K780" s="10" t="s">
        <v>3928</v>
      </c>
    </row>
    <row r="781" spans="7:11">
      <c r="G781" s="19" t="s">
        <v>113</v>
      </c>
      <c r="H781" s="20" t="s">
        <v>1359</v>
      </c>
      <c r="I781" s="21" t="s">
        <v>3929</v>
      </c>
      <c r="J781" s="10" t="s">
        <v>5718</v>
      </c>
      <c r="K781" s="10" t="s">
        <v>3929</v>
      </c>
    </row>
    <row r="782" spans="7:11">
      <c r="G782" s="19" t="s">
        <v>113</v>
      </c>
      <c r="H782" s="20" t="s">
        <v>1360</v>
      </c>
      <c r="I782" s="21" t="s">
        <v>3930</v>
      </c>
      <c r="J782" s="10" t="s">
        <v>5719</v>
      </c>
      <c r="K782" s="10" t="s">
        <v>3930</v>
      </c>
    </row>
    <row r="783" spans="7:11">
      <c r="G783" s="19" t="s">
        <v>113</v>
      </c>
      <c r="H783" s="20" t="s">
        <v>1361</v>
      </c>
      <c r="I783" s="21" t="s">
        <v>3931</v>
      </c>
      <c r="J783" s="10" t="s">
        <v>5720</v>
      </c>
      <c r="K783" s="10" t="s">
        <v>3931</v>
      </c>
    </row>
    <row r="784" spans="7:11">
      <c r="G784" s="19" t="s">
        <v>113</v>
      </c>
      <c r="H784" s="20" t="s">
        <v>1362</v>
      </c>
      <c r="I784" s="21" t="s">
        <v>3932</v>
      </c>
      <c r="J784" s="10" t="s">
        <v>5721</v>
      </c>
      <c r="K784" s="10" t="s">
        <v>3932</v>
      </c>
    </row>
    <row r="785" spans="7:11">
      <c r="G785" s="19" t="s">
        <v>113</v>
      </c>
      <c r="H785" s="20" t="s">
        <v>1363</v>
      </c>
      <c r="I785" s="21" t="s">
        <v>3933</v>
      </c>
      <c r="J785" s="10" t="s">
        <v>5722</v>
      </c>
      <c r="K785" s="10" t="s">
        <v>3933</v>
      </c>
    </row>
    <row r="786" spans="7:11">
      <c r="G786" s="220" t="s">
        <v>113</v>
      </c>
      <c r="H786" s="19" t="s">
        <v>1364</v>
      </c>
      <c r="I786" s="221" t="s">
        <v>3934</v>
      </c>
      <c r="J786" s="10" t="s">
        <v>5723</v>
      </c>
      <c r="K786" s="10" t="s">
        <v>3934</v>
      </c>
    </row>
    <row r="787" spans="7:11">
      <c r="G787" s="19" t="s">
        <v>113</v>
      </c>
      <c r="H787" s="20" t="s">
        <v>1365</v>
      </c>
      <c r="I787" s="21" t="s">
        <v>3935</v>
      </c>
      <c r="J787" s="10" t="s">
        <v>5724</v>
      </c>
      <c r="K787" s="10" t="s">
        <v>3935</v>
      </c>
    </row>
    <row r="788" spans="7:11">
      <c r="G788" s="19" t="s">
        <v>113</v>
      </c>
      <c r="H788" s="20" t="s">
        <v>1366</v>
      </c>
      <c r="I788" s="21" t="s">
        <v>3936</v>
      </c>
      <c r="J788" s="10" t="s">
        <v>5725</v>
      </c>
      <c r="K788" s="10" t="s">
        <v>3936</v>
      </c>
    </row>
    <row r="789" spans="7:11">
      <c r="G789" s="19" t="s">
        <v>113</v>
      </c>
      <c r="H789" s="20" t="s">
        <v>1367</v>
      </c>
      <c r="I789" s="21" t="s">
        <v>3937</v>
      </c>
      <c r="J789" s="10" t="s">
        <v>5726</v>
      </c>
      <c r="K789" s="10" t="s">
        <v>3937</v>
      </c>
    </row>
    <row r="790" spans="7:11">
      <c r="G790" s="19" t="s">
        <v>113</v>
      </c>
      <c r="H790" s="20" t="s">
        <v>788</v>
      </c>
      <c r="I790" s="21" t="s">
        <v>3938</v>
      </c>
      <c r="J790" s="10" t="s">
        <v>5727</v>
      </c>
      <c r="K790" s="10" t="s">
        <v>3938</v>
      </c>
    </row>
    <row r="791" spans="7:11">
      <c r="G791" s="13" t="s">
        <v>117</v>
      </c>
      <c r="H791" s="222"/>
      <c r="I791" s="223" t="s">
        <v>3939</v>
      </c>
      <c r="J791" s="10" t="s">
        <v>117</v>
      </c>
      <c r="K791" s="10" t="s">
        <v>3939</v>
      </c>
    </row>
    <row r="792" spans="7:11">
      <c r="G792" s="19" t="s">
        <v>117</v>
      </c>
      <c r="H792" s="20" t="s">
        <v>1368</v>
      </c>
      <c r="I792" s="21" t="s">
        <v>3940</v>
      </c>
      <c r="J792" s="10" t="s">
        <v>5728</v>
      </c>
      <c r="K792" s="10" t="s">
        <v>3940</v>
      </c>
    </row>
    <row r="793" spans="7:11">
      <c r="G793" s="19" t="s">
        <v>117</v>
      </c>
      <c r="H793" s="20" t="s">
        <v>1369</v>
      </c>
      <c r="I793" s="21" t="s">
        <v>3941</v>
      </c>
      <c r="J793" s="10" t="s">
        <v>5729</v>
      </c>
      <c r="K793" s="10" t="s">
        <v>3941</v>
      </c>
    </row>
    <row r="794" spans="7:11">
      <c r="G794" s="19" t="s">
        <v>117</v>
      </c>
      <c r="H794" s="20" t="s">
        <v>1370</v>
      </c>
      <c r="I794" s="21" t="s">
        <v>3942</v>
      </c>
      <c r="J794" s="10" t="s">
        <v>5730</v>
      </c>
      <c r="K794" s="10" t="s">
        <v>3942</v>
      </c>
    </row>
    <row r="795" spans="7:11">
      <c r="G795" s="19" t="s">
        <v>117</v>
      </c>
      <c r="H795" s="20" t="s">
        <v>1371</v>
      </c>
      <c r="I795" s="21" t="s">
        <v>3943</v>
      </c>
      <c r="J795" s="10" t="s">
        <v>5731</v>
      </c>
      <c r="K795" s="10" t="s">
        <v>3943</v>
      </c>
    </row>
    <row r="796" spans="7:11">
      <c r="G796" s="19" t="s">
        <v>117</v>
      </c>
      <c r="H796" s="20" t="s">
        <v>1372</v>
      </c>
      <c r="I796" s="21" t="s">
        <v>3944</v>
      </c>
      <c r="J796" s="10" t="s">
        <v>5732</v>
      </c>
      <c r="K796" s="10" t="s">
        <v>3944</v>
      </c>
    </row>
    <row r="797" spans="7:11">
      <c r="G797" s="19" t="s">
        <v>117</v>
      </c>
      <c r="H797" s="20" t="s">
        <v>1373</v>
      </c>
      <c r="I797" s="21" t="s">
        <v>3945</v>
      </c>
      <c r="J797" s="10" t="s">
        <v>5733</v>
      </c>
      <c r="K797" s="10" t="s">
        <v>3945</v>
      </c>
    </row>
    <row r="798" spans="7:11">
      <c r="G798" s="19" t="s">
        <v>117</v>
      </c>
      <c r="H798" s="20" t="s">
        <v>1374</v>
      </c>
      <c r="I798" s="21" t="s">
        <v>3946</v>
      </c>
      <c r="J798" s="10" t="s">
        <v>5734</v>
      </c>
      <c r="K798" s="10" t="s">
        <v>3946</v>
      </c>
    </row>
    <row r="799" spans="7:11">
      <c r="G799" s="19" t="s">
        <v>117</v>
      </c>
      <c r="H799" s="20" t="s">
        <v>1375</v>
      </c>
      <c r="I799" s="21" t="s">
        <v>3947</v>
      </c>
      <c r="J799" s="10" t="s">
        <v>5735</v>
      </c>
      <c r="K799" s="10" t="s">
        <v>3947</v>
      </c>
    </row>
    <row r="800" spans="7:11">
      <c r="G800" s="19" t="s">
        <v>117</v>
      </c>
      <c r="H800" s="20" t="s">
        <v>1376</v>
      </c>
      <c r="I800" s="21" t="s">
        <v>3948</v>
      </c>
      <c r="J800" s="10" t="s">
        <v>5736</v>
      </c>
      <c r="K800" s="10" t="s">
        <v>3948</v>
      </c>
    </row>
    <row r="801" spans="7:11">
      <c r="G801" s="19" t="s">
        <v>117</v>
      </c>
      <c r="H801" s="20" t="s">
        <v>1377</v>
      </c>
      <c r="I801" s="21" t="s">
        <v>3949</v>
      </c>
      <c r="J801" s="10" t="s">
        <v>5737</v>
      </c>
      <c r="K801" s="10" t="s">
        <v>3949</v>
      </c>
    </row>
    <row r="802" spans="7:11">
      <c r="G802" s="19" t="s">
        <v>117</v>
      </c>
      <c r="H802" s="20" t="s">
        <v>1378</v>
      </c>
      <c r="I802" s="21" t="s">
        <v>3950</v>
      </c>
      <c r="J802" s="10" t="s">
        <v>5738</v>
      </c>
      <c r="K802" s="10" t="s">
        <v>3950</v>
      </c>
    </row>
    <row r="803" spans="7:11">
      <c r="G803" s="19" t="s">
        <v>117</v>
      </c>
      <c r="H803" s="20" t="s">
        <v>1379</v>
      </c>
      <c r="I803" s="21" t="s">
        <v>3951</v>
      </c>
      <c r="J803" s="10" t="s">
        <v>5739</v>
      </c>
      <c r="K803" s="10" t="s">
        <v>3951</v>
      </c>
    </row>
    <row r="804" spans="7:11">
      <c r="G804" s="19" t="s">
        <v>117</v>
      </c>
      <c r="H804" s="20" t="s">
        <v>1380</v>
      </c>
      <c r="I804" s="21" t="s">
        <v>3952</v>
      </c>
      <c r="J804" s="10" t="s">
        <v>5740</v>
      </c>
      <c r="K804" s="10" t="s">
        <v>3952</v>
      </c>
    </row>
    <row r="805" spans="7:11">
      <c r="G805" s="19" t="s">
        <v>117</v>
      </c>
      <c r="H805" s="20" t="s">
        <v>1381</v>
      </c>
      <c r="I805" s="21" t="s">
        <v>3953</v>
      </c>
      <c r="J805" s="10" t="s">
        <v>5741</v>
      </c>
      <c r="K805" s="10" t="s">
        <v>3953</v>
      </c>
    </row>
    <row r="806" spans="7:11">
      <c r="G806" s="220" t="s">
        <v>117</v>
      </c>
      <c r="H806" s="19" t="s">
        <v>1382</v>
      </c>
      <c r="I806" s="221" t="s">
        <v>3954</v>
      </c>
      <c r="J806" s="10" t="s">
        <v>5742</v>
      </c>
      <c r="K806" s="10" t="s">
        <v>3954</v>
      </c>
    </row>
    <row r="807" spans="7:11">
      <c r="G807" s="19" t="s">
        <v>117</v>
      </c>
      <c r="H807" s="20" t="s">
        <v>1383</v>
      </c>
      <c r="I807" s="21" t="s">
        <v>3955</v>
      </c>
      <c r="J807" s="10" t="s">
        <v>5743</v>
      </c>
      <c r="K807" s="10" t="s">
        <v>3955</v>
      </c>
    </row>
    <row r="808" spans="7:11">
      <c r="G808" s="19" t="s">
        <v>117</v>
      </c>
      <c r="H808" s="20" t="s">
        <v>1384</v>
      </c>
      <c r="I808" s="21" t="s">
        <v>3956</v>
      </c>
      <c r="J808" s="10" t="s">
        <v>5744</v>
      </c>
      <c r="K808" s="10" t="s">
        <v>3956</v>
      </c>
    </row>
    <row r="809" spans="7:11">
      <c r="G809" s="19" t="s">
        <v>117</v>
      </c>
      <c r="H809" s="20" t="s">
        <v>1385</v>
      </c>
      <c r="I809" s="21" t="s">
        <v>3957</v>
      </c>
      <c r="J809" s="10" t="s">
        <v>5745</v>
      </c>
      <c r="K809" s="10" t="s">
        <v>3957</v>
      </c>
    </row>
    <row r="810" spans="7:11">
      <c r="G810" s="19" t="s">
        <v>117</v>
      </c>
      <c r="H810" s="20" t="s">
        <v>1386</v>
      </c>
      <c r="I810" s="21" t="s">
        <v>3958</v>
      </c>
      <c r="J810" s="10" t="s">
        <v>5746</v>
      </c>
      <c r="K810" s="10" t="s">
        <v>3958</v>
      </c>
    </row>
    <row r="811" spans="7:11">
      <c r="G811" s="13" t="s">
        <v>121</v>
      </c>
      <c r="H811" s="222"/>
      <c r="I811" s="223" t="s">
        <v>3959</v>
      </c>
      <c r="J811" s="10" t="s">
        <v>121</v>
      </c>
      <c r="K811" s="10" t="s">
        <v>3959</v>
      </c>
    </row>
    <row r="812" spans="7:11">
      <c r="G812" s="19" t="s">
        <v>121</v>
      </c>
      <c r="H812" s="20" t="s">
        <v>1387</v>
      </c>
      <c r="I812" s="21" t="s">
        <v>3960</v>
      </c>
      <c r="J812" s="10" t="s">
        <v>5747</v>
      </c>
      <c r="K812" s="10" t="s">
        <v>3960</v>
      </c>
    </row>
    <row r="813" spans="7:11">
      <c r="G813" s="19" t="s">
        <v>121</v>
      </c>
      <c r="H813" s="20" t="s">
        <v>1388</v>
      </c>
      <c r="I813" s="21" t="s">
        <v>3961</v>
      </c>
      <c r="J813" s="10" t="s">
        <v>5748</v>
      </c>
      <c r="K813" s="10" t="s">
        <v>3961</v>
      </c>
    </row>
    <row r="814" spans="7:11">
      <c r="G814" s="19" t="s">
        <v>121</v>
      </c>
      <c r="H814" s="20" t="s">
        <v>1389</v>
      </c>
      <c r="I814" s="21" t="s">
        <v>3962</v>
      </c>
      <c r="J814" s="10" t="s">
        <v>5749</v>
      </c>
      <c r="K814" s="10" t="s">
        <v>3962</v>
      </c>
    </row>
    <row r="815" spans="7:11">
      <c r="G815" s="19" t="s">
        <v>121</v>
      </c>
      <c r="H815" s="20" t="s">
        <v>1390</v>
      </c>
      <c r="I815" s="21" t="s">
        <v>3963</v>
      </c>
      <c r="J815" s="10" t="s">
        <v>5750</v>
      </c>
      <c r="K815" s="10" t="s">
        <v>3963</v>
      </c>
    </row>
    <row r="816" spans="7:11">
      <c r="G816" s="19" t="s">
        <v>121</v>
      </c>
      <c r="H816" s="20" t="s">
        <v>1391</v>
      </c>
      <c r="I816" s="21" t="s">
        <v>3964</v>
      </c>
      <c r="J816" s="10" t="s">
        <v>5751</v>
      </c>
      <c r="K816" s="10" t="s">
        <v>3964</v>
      </c>
    </row>
    <row r="817" spans="7:11">
      <c r="G817" s="19" t="s">
        <v>121</v>
      </c>
      <c r="H817" s="20" t="s">
        <v>1392</v>
      </c>
      <c r="I817" s="21" t="s">
        <v>3965</v>
      </c>
      <c r="J817" s="10" t="s">
        <v>5752</v>
      </c>
      <c r="K817" s="10" t="s">
        <v>3965</v>
      </c>
    </row>
    <row r="818" spans="7:11">
      <c r="G818" s="19" t="s">
        <v>121</v>
      </c>
      <c r="H818" s="20" t="s">
        <v>1393</v>
      </c>
      <c r="I818" s="21" t="s">
        <v>3966</v>
      </c>
      <c r="J818" s="10" t="s">
        <v>5753</v>
      </c>
      <c r="K818" s="10" t="s">
        <v>3966</v>
      </c>
    </row>
    <row r="819" spans="7:11">
      <c r="G819" s="19" t="s">
        <v>121</v>
      </c>
      <c r="H819" s="20" t="s">
        <v>1394</v>
      </c>
      <c r="I819" s="21" t="s">
        <v>3967</v>
      </c>
      <c r="J819" s="10" t="s">
        <v>5754</v>
      </c>
      <c r="K819" s="10" t="s">
        <v>3967</v>
      </c>
    </row>
    <row r="820" spans="7:11">
      <c r="G820" s="19" t="s">
        <v>121</v>
      </c>
      <c r="H820" s="20" t="s">
        <v>1395</v>
      </c>
      <c r="I820" s="21" t="s">
        <v>3968</v>
      </c>
      <c r="J820" s="10" t="s">
        <v>5755</v>
      </c>
      <c r="K820" s="10" t="s">
        <v>3968</v>
      </c>
    </row>
    <row r="821" spans="7:11">
      <c r="G821" s="19" t="s">
        <v>121</v>
      </c>
      <c r="H821" s="20" t="s">
        <v>1396</v>
      </c>
      <c r="I821" s="21" t="s">
        <v>3969</v>
      </c>
      <c r="J821" s="10" t="s">
        <v>5756</v>
      </c>
      <c r="K821" s="10" t="s">
        <v>3969</v>
      </c>
    </row>
    <row r="822" spans="7:11">
      <c r="G822" s="19" t="s">
        <v>121</v>
      </c>
      <c r="H822" s="20" t="s">
        <v>451</v>
      </c>
      <c r="I822" s="21" t="s">
        <v>3970</v>
      </c>
      <c r="J822" s="10" t="s">
        <v>5757</v>
      </c>
      <c r="K822" s="10" t="s">
        <v>3970</v>
      </c>
    </row>
    <row r="823" spans="7:11">
      <c r="G823" s="19" t="s">
        <v>121</v>
      </c>
      <c r="H823" s="20" t="s">
        <v>1397</v>
      </c>
      <c r="I823" s="21" t="s">
        <v>3971</v>
      </c>
      <c r="J823" s="10" t="s">
        <v>5758</v>
      </c>
      <c r="K823" s="10" t="s">
        <v>3971</v>
      </c>
    </row>
    <row r="824" spans="7:11">
      <c r="G824" s="220" t="s">
        <v>121</v>
      </c>
      <c r="H824" s="19" t="s">
        <v>1398</v>
      </c>
      <c r="I824" s="221" t="s">
        <v>3972</v>
      </c>
      <c r="J824" s="10" t="s">
        <v>5759</v>
      </c>
      <c r="K824" s="10" t="s">
        <v>3972</v>
      </c>
    </row>
    <row r="825" spans="7:11">
      <c r="G825" s="19" t="s">
        <v>121</v>
      </c>
      <c r="H825" s="20" t="s">
        <v>1399</v>
      </c>
      <c r="I825" s="21" t="s">
        <v>3973</v>
      </c>
      <c r="J825" s="10" t="s">
        <v>5760</v>
      </c>
      <c r="K825" s="10" t="s">
        <v>3973</v>
      </c>
    </row>
    <row r="826" spans="7:11">
      <c r="G826" s="19" t="s">
        <v>121</v>
      </c>
      <c r="H826" s="20" t="s">
        <v>1400</v>
      </c>
      <c r="I826" s="21" t="s">
        <v>3974</v>
      </c>
      <c r="J826" s="10" t="s">
        <v>5761</v>
      </c>
      <c r="K826" s="10" t="s">
        <v>3974</v>
      </c>
    </row>
    <row r="827" spans="7:11">
      <c r="G827" s="19" t="s">
        <v>121</v>
      </c>
      <c r="H827" s="20" t="s">
        <v>1401</v>
      </c>
      <c r="I827" s="21" t="s">
        <v>3975</v>
      </c>
      <c r="J827" s="10" t="s">
        <v>5762</v>
      </c>
      <c r="K827" s="10" t="s">
        <v>3975</v>
      </c>
    </row>
    <row r="828" spans="7:11">
      <c r="G828" s="19" t="s">
        <v>121</v>
      </c>
      <c r="H828" s="20" t="s">
        <v>1402</v>
      </c>
      <c r="I828" s="21" t="s">
        <v>3976</v>
      </c>
      <c r="J828" s="10" t="s">
        <v>5763</v>
      </c>
      <c r="K828" s="10" t="s">
        <v>3976</v>
      </c>
    </row>
    <row r="829" spans="7:11">
      <c r="G829" s="13" t="s">
        <v>98</v>
      </c>
      <c r="H829" s="222"/>
      <c r="I829" s="223" t="s">
        <v>3977</v>
      </c>
      <c r="J829" s="10" t="s">
        <v>98</v>
      </c>
      <c r="K829" s="10" t="s">
        <v>3977</v>
      </c>
    </row>
    <row r="830" spans="7:11">
      <c r="G830" s="19" t="s">
        <v>98</v>
      </c>
      <c r="H830" s="20" t="s">
        <v>1403</v>
      </c>
      <c r="I830" s="21" t="s">
        <v>3978</v>
      </c>
      <c r="J830" s="10" t="s">
        <v>5764</v>
      </c>
      <c r="K830" s="10" t="s">
        <v>3978</v>
      </c>
    </row>
    <row r="831" spans="7:11">
      <c r="G831" s="19" t="s">
        <v>98</v>
      </c>
      <c r="H831" s="20" t="s">
        <v>1404</v>
      </c>
      <c r="I831" s="21" t="s">
        <v>3979</v>
      </c>
      <c r="J831" s="10" t="s">
        <v>5765</v>
      </c>
      <c r="K831" s="10" t="s">
        <v>3979</v>
      </c>
    </row>
    <row r="832" spans="7:11">
      <c r="G832" s="19" t="s">
        <v>98</v>
      </c>
      <c r="H832" s="20" t="s">
        <v>1405</v>
      </c>
      <c r="I832" s="21" t="s">
        <v>3980</v>
      </c>
      <c r="J832" s="10" t="s">
        <v>5766</v>
      </c>
      <c r="K832" s="10" t="s">
        <v>3980</v>
      </c>
    </row>
    <row r="833" spans="7:11">
      <c r="G833" s="19" t="s">
        <v>98</v>
      </c>
      <c r="H833" s="20" t="s">
        <v>1406</v>
      </c>
      <c r="I833" s="21" t="s">
        <v>3981</v>
      </c>
      <c r="J833" s="10" t="s">
        <v>5767</v>
      </c>
      <c r="K833" s="10" t="s">
        <v>3981</v>
      </c>
    </row>
    <row r="834" spans="7:11">
      <c r="G834" s="19" t="s">
        <v>98</v>
      </c>
      <c r="H834" s="20" t="s">
        <v>1407</v>
      </c>
      <c r="I834" s="21" t="s">
        <v>3982</v>
      </c>
      <c r="J834" s="10" t="s">
        <v>5768</v>
      </c>
      <c r="K834" s="10" t="s">
        <v>3982</v>
      </c>
    </row>
    <row r="835" spans="7:11">
      <c r="G835" s="19" t="s">
        <v>98</v>
      </c>
      <c r="H835" s="20" t="s">
        <v>1408</v>
      </c>
      <c r="I835" s="21" t="s">
        <v>3983</v>
      </c>
      <c r="J835" s="10" t="s">
        <v>5769</v>
      </c>
      <c r="K835" s="10" t="s">
        <v>3983</v>
      </c>
    </row>
    <row r="836" spans="7:11">
      <c r="G836" s="19" t="s">
        <v>98</v>
      </c>
      <c r="H836" s="20" t="s">
        <v>1409</v>
      </c>
      <c r="I836" s="21" t="s">
        <v>3984</v>
      </c>
      <c r="J836" s="10" t="s">
        <v>5770</v>
      </c>
      <c r="K836" s="10" t="s">
        <v>3984</v>
      </c>
    </row>
    <row r="837" spans="7:11">
      <c r="G837" s="19" t="s">
        <v>98</v>
      </c>
      <c r="H837" s="20" t="s">
        <v>1410</v>
      </c>
      <c r="I837" s="21" t="s">
        <v>3985</v>
      </c>
      <c r="J837" s="10" t="s">
        <v>5771</v>
      </c>
      <c r="K837" s="10" t="s">
        <v>3985</v>
      </c>
    </row>
    <row r="838" spans="7:11">
      <c r="G838" s="19" t="s">
        <v>98</v>
      </c>
      <c r="H838" s="20" t="s">
        <v>1411</v>
      </c>
      <c r="I838" s="21" t="s">
        <v>3986</v>
      </c>
      <c r="J838" s="10" t="s">
        <v>5772</v>
      </c>
      <c r="K838" s="10" t="s">
        <v>3986</v>
      </c>
    </row>
    <row r="839" spans="7:11">
      <c r="G839" s="19" t="s">
        <v>98</v>
      </c>
      <c r="H839" s="20" t="s">
        <v>1412</v>
      </c>
      <c r="I839" s="21" t="s">
        <v>3987</v>
      </c>
      <c r="J839" s="10" t="s">
        <v>5773</v>
      </c>
      <c r="K839" s="10" t="s">
        <v>3987</v>
      </c>
    </row>
    <row r="840" spans="7:11">
      <c r="G840" s="19" t="s">
        <v>98</v>
      </c>
      <c r="H840" s="20" t="s">
        <v>1413</v>
      </c>
      <c r="I840" s="21" t="s">
        <v>3988</v>
      </c>
      <c r="J840" s="10" t="s">
        <v>5774</v>
      </c>
      <c r="K840" s="10" t="s">
        <v>3988</v>
      </c>
    </row>
    <row r="841" spans="7:11">
      <c r="G841" s="19" t="s">
        <v>98</v>
      </c>
      <c r="H841" s="20" t="s">
        <v>1414</v>
      </c>
      <c r="I841" s="21" t="s">
        <v>3989</v>
      </c>
      <c r="J841" s="10" t="s">
        <v>5775</v>
      </c>
      <c r="K841" s="10" t="s">
        <v>3989</v>
      </c>
    </row>
    <row r="842" spans="7:11">
      <c r="G842" s="19" t="s">
        <v>98</v>
      </c>
      <c r="H842" s="20" t="s">
        <v>1415</v>
      </c>
      <c r="I842" s="21" t="s">
        <v>3990</v>
      </c>
      <c r="J842" s="10" t="s">
        <v>5776</v>
      </c>
      <c r="K842" s="10" t="s">
        <v>3990</v>
      </c>
    </row>
    <row r="843" spans="7:11">
      <c r="G843" s="19" t="s">
        <v>98</v>
      </c>
      <c r="H843" s="20" t="s">
        <v>1416</v>
      </c>
      <c r="I843" s="21" t="s">
        <v>3991</v>
      </c>
      <c r="J843" s="10" t="s">
        <v>5777</v>
      </c>
      <c r="K843" s="10" t="s">
        <v>3991</v>
      </c>
    </row>
    <row r="844" spans="7:11">
      <c r="G844" s="19" t="s">
        <v>98</v>
      </c>
      <c r="H844" s="20" t="s">
        <v>1417</v>
      </c>
      <c r="I844" s="21" t="s">
        <v>3992</v>
      </c>
      <c r="J844" s="10" t="s">
        <v>5778</v>
      </c>
      <c r="K844" s="10" t="s">
        <v>3992</v>
      </c>
    </row>
    <row r="845" spans="7:11">
      <c r="G845" s="19" t="s">
        <v>98</v>
      </c>
      <c r="H845" s="20" t="s">
        <v>1418</v>
      </c>
      <c r="I845" s="21" t="s">
        <v>3993</v>
      </c>
      <c r="J845" s="10" t="s">
        <v>5779</v>
      </c>
      <c r="K845" s="10" t="s">
        <v>3993</v>
      </c>
    </row>
    <row r="846" spans="7:11">
      <c r="G846" s="19" t="s">
        <v>98</v>
      </c>
      <c r="H846" s="20" t="s">
        <v>560</v>
      </c>
      <c r="I846" s="21" t="s">
        <v>3994</v>
      </c>
      <c r="J846" s="10" t="s">
        <v>5780</v>
      </c>
      <c r="K846" s="10" t="s">
        <v>3994</v>
      </c>
    </row>
    <row r="847" spans="7:11">
      <c r="G847" s="19" t="s">
        <v>98</v>
      </c>
      <c r="H847" s="20" t="s">
        <v>1419</v>
      </c>
      <c r="I847" s="21" t="s">
        <v>3995</v>
      </c>
      <c r="J847" s="10" t="s">
        <v>5781</v>
      </c>
      <c r="K847" s="10" t="s">
        <v>3995</v>
      </c>
    </row>
    <row r="848" spans="7:11">
      <c r="G848" s="19" t="s">
        <v>98</v>
      </c>
      <c r="H848" s="20" t="s">
        <v>1420</v>
      </c>
      <c r="I848" s="21" t="s">
        <v>3996</v>
      </c>
      <c r="J848" s="10" t="s">
        <v>5782</v>
      </c>
      <c r="K848" s="10" t="s">
        <v>3996</v>
      </c>
    </row>
    <row r="849" spans="7:11">
      <c r="G849" s="19" t="s">
        <v>98</v>
      </c>
      <c r="H849" s="20" t="s">
        <v>1421</v>
      </c>
      <c r="I849" s="21" t="s">
        <v>3997</v>
      </c>
      <c r="J849" s="10" t="s">
        <v>5783</v>
      </c>
      <c r="K849" s="10" t="s">
        <v>3997</v>
      </c>
    </row>
    <row r="850" spans="7:11">
      <c r="G850" s="19" t="s">
        <v>98</v>
      </c>
      <c r="H850" s="20" t="s">
        <v>1422</v>
      </c>
      <c r="I850" s="21" t="s">
        <v>3998</v>
      </c>
      <c r="J850" s="10" t="s">
        <v>5784</v>
      </c>
      <c r="K850" s="10" t="s">
        <v>3998</v>
      </c>
    </row>
    <row r="851" spans="7:11">
      <c r="G851" s="19" t="s">
        <v>98</v>
      </c>
      <c r="H851" s="20" t="s">
        <v>1423</v>
      </c>
      <c r="I851" s="21" t="s">
        <v>3999</v>
      </c>
      <c r="J851" s="10" t="s">
        <v>5785</v>
      </c>
      <c r="K851" s="10" t="s">
        <v>3999</v>
      </c>
    </row>
    <row r="852" spans="7:11">
      <c r="G852" s="220" t="s">
        <v>98</v>
      </c>
      <c r="H852" s="19" t="s">
        <v>1424</v>
      </c>
      <c r="I852" s="221" t="s">
        <v>4000</v>
      </c>
      <c r="J852" s="10" t="s">
        <v>5786</v>
      </c>
      <c r="K852" s="10" t="s">
        <v>4000</v>
      </c>
    </row>
    <row r="853" spans="7:11">
      <c r="G853" s="19" t="s">
        <v>98</v>
      </c>
      <c r="H853" s="20" t="s">
        <v>1425</v>
      </c>
      <c r="I853" s="21" t="s">
        <v>4001</v>
      </c>
      <c r="J853" s="10" t="s">
        <v>5787</v>
      </c>
      <c r="K853" s="10" t="s">
        <v>4001</v>
      </c>
    </row>
    <row r="854" spans="7:11">
      <c r="G854" s="19" t="s">
        <v>98</v>
      </c>
      <c r="H854" s="20" t="s">
        <v>1426</v>
      </c>
      <c r="I854" s="21" t="s">
        <v>4002</v>
      </c>
      <c r="J854" s="10" t="s">
        <v>5788</v>
      </c>
      <c r="K854" s="10" t="s">
        <v>4002</v>
      </c>
    </row>
    <row r="855" spans="7:11">
      <c r="G855" s="19" t="s">
        <v>98</v>
      </c>
      <c r="H855" s="20" t="s">
        <v>1427</v>
      </c>
      <c r="I855" s="21" t="s">
        <v>4003</v>
      </c>
      <c r="J855" s="10" t="s">
        <v>5789</v>
      </c>
      <c r="K855" s="10" t="s">
        <v>4003</v>
      </c>
    </row>
    <row r="856" spans="7:11">
      <c r="G856" s="19" t="s">
        <v>98</v>
      </c>
      <c r="H856" s="20" t="s">
        <v>1428</v>
      </c>
      <c r="I856" s="21" t="s">
        <v>4004</v>
      </c>
      <c r="J856" s="10" t="s">
        <v>5790</v>
      </c>
      <c r="K856" s="10" t="s">
        <v>4004</v>
      </c>
    </row>
    <row r="857" spans="7:11">
      <c r="G857" s="13" t="s">
        <v>108</v>
      </c>
      <c r="H857" s="222"/>
      <c r="I857" s="223" t="s">
        <v>4005</v>
      </c>
      <c r="J857" s="10" t="s">
        <v>108</v>
      </c>
      <c r="K857" s="10" t="s">
        <v>4005</v>
      </c>
    </row>
    <row r="858" spans="7:11">
      <c r="G858" s="19" t="s">
        <v>108</v>
      </c>
      <c r="H858" s="20" t="s">
        <v>1429</v>
      </c>
      <c r="I858" s="21" t="s">
        <v>4006</v>
      </c>
      <c r="J858" s="10" t="s">
        <v>5791</v>
      </c>
      <c r="K858" s="10" t="s">
        <v>4006</v>
      </c>
    </row>
    <row r="859" spans="7:11">
      <c r="G859" s="19" t="s">
        <v>108</v>
      </c>
      <c r="H859" s="20" t="s">
        <v>1430</v>
      </c>
      <c r="I859" s="21" t="s">
        <v>4007</v>
      </c>
      <c r="J859" s="10" t="s">
        <v>5792</v>
      </c>
      <c r="K859" s="10" t="s">
        <v>4007</v>
      </c>
    </row>
    <row r="860" spans="7:11">
      <c r="G860" s="19" t="s">
        <v>108</v>
      </c>
      <c r="H860" s="20" t="s">
        <v>1431</v>
      </c>
      <c r="I860" s="21" t="s">
        <v>4008</v>
      </c>
      <c r="J860" s="10" t="s">
        <v>5793</v>
      </c>
      <c r="K860" s="10" t="s">
        <v>4008</v>
      </c>
    </row>
    <row r="861" spans="7:11">
      <c r="G861" s="19" t="s">
        <v>108</v>
      </c>
      <c r="H861" s="20" t="s">
        <v>1432</v>
      </c>
      <c r="I861" s="21" t="s">
        <v>4009</v>
      </c>
      <c r="J861" s="10" t="s">
        <v>5794</v>
      </c>
      <c r="K861" s="10" t="s">
        <v>4009</v>
      </c>
    </row>
    <row r="862" spans="7:11">
      <c r="G862" s="19" t="s">
        <v>108</v>
      </c>
      <c r="H862" s="20" t="s">
        <v>1433</v>
      </c>
      <c r="I862" s="21" t="s">
        <v>4010</v>
      </c>
      <c r="J862" s="10" t="s">
        <v>5795</v>
      </c>
      <c r="K862" s="10" t="s">
        <v>4010</v>
      </c>
    </row>
    <row r="863" spans="7:11">
      <c r="G863" s="19" t="s">
        <v>108</v>
      </c>
      <c r="H863" s="20" t="s">
        <v>1434</v>
      </c>
      <c r="I863" s="21" t="s">
        <v>4011</v>
      </c>
      <c r="J863" s="10" t="s">
        <v>5796</v>
      </c>
      <c r="K863" s="10" t="s">
        <v>4011</v>
      </c>
    </row>
    <row r="864" spans="7:11">
      <c r="G864" s="19" t="s">
        <v>108</v>
      </c>
      <c r="H864" s="20" t="s">
        <v>1435</v>
      </c>
      <c r="I864" s="21" t="s">
        <v>4012</v>
      </c>
      <c r="J864" s="10" t="s">
        <v>5797</v>
      </c>
      <c r="K864" s="10" t="s">
        <v>4012</v>
      </c>
    </row>
    <row r="865" spans="7:11">
      <c r="G865" s="19" t="s">
        <v>108</v>
      </c>
      <c r="H865" s="20" t="s">
        <v>1436</v>
      </c>
      <c r="I865" s="21" t="s">
        <v>4013</v>
      </c>
      <c r="J865" s="10" t="s">
        <v>5798</v>
      </c>
      <c r="K865" s="10" t="s">
        <v>4013</v>
      </c>
    </row>
    <row r="866" spans="7:11">
      <c r="G866" s="19" t="s">
        <v>108</v>
      </c>
      <c r="H866" s="20" t="s">
        <v>1437</v>
      </c>
      <c r="I866" s="21" t="s">
        <v>4014</v>
      </c>
      <c r="J866" s="10" t="s">
        <v>5799</v>
      </c>
      <c r="K866" s="10" t="s">
        <v>4014</v>
      </c>
    </row>
    <row r="867" spans="7:11">
      <c r="G867" s="19" t="s">
        <v>108</v>
      </c>
      <c r="H867" s="20" t="s">
        <v>1438</v>
      </c>
      <c r="I867" s="21" t="s">
        <v>4015</v>
      </c>
      <c r="J867" s="10" t="s">
        <v>5800</v>
      </c>
      <c r="K867" s="10" t="s">
        <v>4015</v>
      </c>
    </row>
    <row r="868" spans="7:11">
      <c r="G868" s="19" t="s">
        <v>108</v>
      </c>
      <c r="H868" s="20" t="s">
        <v>1439</v>
      </c>
      <c r="I868" s="21" t="s">
        <v>4016</v>
      </c>
      <c r="J868" s="10" t="s">
        <v>5801</v>
      </c>
      <c r="K868" s="10" t="s">
        <v>4016</v>
      </c>
    </row>
    <row r="869" spans="7:11">
      <c r="G869" s="19" t="s">
        <v>108</v>
      </c>
      <c r="H869" s="20" t="s">
        <v>1440</v>
      </c>
      <c r="I869" s="21" t="s">
        <v>4017</v>
      </c>
      <c r="J869" s="10" t="s">
        <v>5802</v>
      </c>
      <c r="K869" s="10" t="s">
        <v>4017</v>
      </c>
    </row>
    <row r="870" spans="7:11">
      <c r="G870" s="19" t="s">
        <v>108</v>
      </c>
      <c r="H870" s="20" t="s">
        <v>1441</v>
      </c>
      <c r="I870" s="21" t="s">
        <v>4018</v>
      </c>
      <c r="J870" s="10" t="s">
        <v>5803</v>
      </c>
      <c r="K870" s="10" t="s">
        <v>4018</v>
      </c>
    </row>
    <row r="871" spans="7:11">
      <c r="G871" s="19" t="s">
        <v>108</v>
      </c>
      <c r="H871" s="20" t="s">
        <v>1442</v>
      </c>
      <c r="I871" s="21" t="s">
        <v>4019</v>
      </c>
      <c r="J871" s="10" t="s">
        <v>5804</v>
      </c>
      <c r="K871" s="10" t="s">
        <v>4019</v>
      </c>
    </row>
    <row r="872" spans="7:11">
      <c r="G872" s="19" t="s">
        <v>108</v>
      </c>
      <c r="H872" s="20" t="s">
        <v>1443</v>
      </c>
      <c r="I872" s="21" t="s">
        <v>4020</v>
      </c>
      <c r="J872" s="10" t="s">
        <v>5805</v>
      </c>
      <c r="K872" s="10" t="s">
        <v>4020</v>
      </c>
    </row>
    <row r="873" spans="7:11">
      <c r="G873" s="19" t="s">
        <v>108</v>
      </c>
      <c r="H873" s="20" t="s">
        <v>1444</v>
      </c>
      <c r="I873" s="21" t="s">
        <v>4021</v>
      </c>
      <c r="J873" s="10" t="s">
        <v>5806</v>
      </c>
      <c r="K873" s="10" t="s">
        <v>4021</v>
      </c>
    </row>
    <row r="874" spans="7:11">
      <c r="G874" s="19" t="s">
        <v>108</v>
      </c>
      <c r="H874" s="20" t="s">
        <v>1445</v>
      </c>
      <c r="I874" s="21" t="s">
        <v>4022</v>
      </c>
      <c r="J874" s="10" t="s">
        <v>5807</v>
      </c>
      <c r="K874" s="10" t="s">
        <v>4022</v>
      </c>
    </row>
    <row r="875" spans="7:11">
      <c r="G875" s="19" t="s">
        <v>108</v>
      </c>
      <c r="H875" s="20" t="s">
        <v>1446</v>
      </c>
      <c r="I875" s="21" t="s">
        <v>4023</v>
      </c>
      <c r="J875" s="10" t="s">
        <v>5808</v>
      </c>
      <c r="K875" s="10" t="s">
        <v>4023</v>
      </c>
    </row>
    <row r="876" spans="7:11">
      <c r="G876" s="19" t="s">
        <v>108</v>
      </c>
      <c r="H876" s="20" t="s">
        <v>1447</v>
      </c>
      <c r="I876" s="21" t="s">
        <v>4024</v>
      </c>
      <c r="J876" s="10" t="s">
        <v>5809</v>
      </c>
      <c r="K876" s="10" t="s">
        <v>4024</v>
      </c>
    </row>
    <row r="877" spans="7:11">
      <c r="G877" s="19" t="s">
        <v>108</v>
      </c>
      <c r="H877" s="20" t="s">
        <v>1448</v>
      </c>
      <c r="I877" s="21" t="s">
        <v>4025</v>
      </c>
      <c r="J877" s="10" t="s">
        <v>5810</v>
      </c>
      <c r="K877" s="10" t="s">
        <v>4025</v>
      </c>
    </row>
    <row r="878" spans="7:11">
      <c r="G878" s="19" t="s">
        <v>108</v>
      </c>
      <c r="H878" s="20" t="s">
        <v>1449</v>
      </c>
      <c r="I878" s="21" t="s">
        <v>4026</v>
      </c>
      <c r="J878" s="10" t="s">
        <v>5811</v>
      </c>
      <c r="K878" s="10" t="s">
        <v>4026</v>
      </c>
    </row>
    <row r="879" spans="7:11">
      <c r="G879" s="19" t="s">
        <v>108</v>
      </c>
      <c r="H879" s="20" t="s">
        <v>1098</v>
      </c>
      <c r="I879" s="21" t="s">
        <v>4027</v>
      </c>
      <c r="J879" s="10" t="s">
        <v>5812</v>
      </c>
      <c r="K879" s="10" t="s">
        <v>4027</v>
      </c>
    </row>
    <row r="880" spans="7:11">
      <c r="G880" s="19" t="s">
        <v>108</v>
      </c>
      <c r="H880" s="20" t="s">
        <v>1450</v>
      </c>
      <c r="I880" s="21" t="s">
        <v>4028</v>
      </c>
      <c r="J880" s="10" t="s">
        <v>5813</v>
      </c>
      <c r="K880" s="10" t="s">
        <v>4028</v>
      </c>
    </row>
    <row r="881" spans="7:11">
      <c r="G881" s="19" t="s">
        <v>108</v>
      </c>
      <c r="H881" s="20" t="s">
        <v>1451</v>
      </c>
      <c r="I881" s="21" t="s">
        <v>4029</v>
      </c>
      <c r="J881" s="10" t="s">
        <v>5814</v>
      </c>
      <c r="K881" s="10" t="s">
        <v>4029</v>
      </c>
    </row>
    <row r="882" spans="7:11">
      <c r="G882" s="19" t="s">
        <v>108</v>
      </c>
      <c r="H882" s="20" t="s">
        <v>1452</v>
      </c>
      <c r="I882" s="21" t="s">
        <v>4030</v>
      </c>
      <c r="J882" s="10" t="s">
        <v>5815</v>
      </c>
      <c r="K882" s="10" t="s">
        <v>4030</v>
      </c>
    </row>
    <row r="883" spans="7:11">
      <c r="G883" s="19" t="s">
        <v>108</v>
      </c>
      <c r="H883" s="20" t="s">
        <v>1453</v>
      </c>
      <c r="I883" s="21" t="s">
        <v>4031</v>
      </c>
      <c r="J883" s="10" t="s">
        <v>5816</v>
      </c>
      <c r="K883" s="10" t="s">
        <v>4031</v>
      </c>
    </row>
    <row r="884" spans="7:11">
      <c r="G884" s="19" t="s">
        <v>108</v>
      </c>
      <c r="H884" s="20" t="s">
        <v>1454</v>
      </c>
      <c r="I884" s="21" t="s">
        <v>4032</v>
      </c>
      <c r="J884" s="10" t="s">
        <v>5817</v>
      </c>
      <c r="K884" s="10" t="s">
        <v>4032</v>
      </c>
    </row>
    <row r="885" spans="7:11">
      <c r="G885" s="19" t="s">
        <v>108</v>
      </c>
      <c r="H885" s="20" t="s">
        <v>1455</v>
      </c>
      <c r="I885" s="21" t="s">
        <v>4033</v>
      </c>
      <c r="J885" s="10" t="s">
        <v>5818</v>
      </c>
      <c r="K885" s="10" t="s">
        <v>4033</v>
      </c>
    </row>
    <row r="886" spans="7:11">
      <c r="G886" s="19" t="s">
        <v>108</v>
      </c>
      <c r="H886" s="20" t="s">
        <v>1456</v>
      </c>
      <c r="I886" s="21" t="s">
        <v>4034</v>
      </c>
      <c r="J886" s="10" t="s">
        <v>5819</v>
      </c>
      <c r="K886" s="10" t="s">
        <v>4034</v>
      </c>
    </row>
    <row r="887" spans="7:11">
      <c r="G887" s="19" t="s">
        <v>108</v>
      </c>
      <c r="H887" s="20" t="s">
        <v>1457</v>
      </c>
      <c r="I887" s="21" t="s">
        <v>4035</v>
      </c>
      <c r="J887" s="10" t="s">
        <v>5820</v>
      </c>
      <c r="K887" s="10" t="s">
        <v>4035</v>
      </c>
    </row>
    <row r="888" spans="7:11">
      <c r="G888" s="19" t="s">
        <v>108</v>
      </c>
      <c r="H888" s="20" t="s">
        <v>1458</v>
      </c>
      <c r="I888" s="21" t="s">
        <v>4036</v>
      </c>
      <c r="J888" s="10" t="s">
        <v>5821</v>
      </c>
      <c r="K888" s="10" t="s">
        <v>4036</v>
      </c>
    </row>
    <row r="889" spans="7:11">
      <c r="G889" s="19" t="s">
        <v>108</v>
      </c>
      <c r="H889" s="20" t="s">
        <v>1459</v>
      </c>
      <c r="I889" s="21" t="s">
        <v>4037</v>
      </c>
      <c r="J889" s="10" t="s">
        <v>5822</v>
      </c>
      <c r="K889" s="10" t="s">
        <v>4037</v>
      </c>
    </row>
    <row r="890" spans="7:11">
      <c r="G890" s="19" t="s">
        <v>108</v>
      </c>
      <c r="H890" s="20" t="s">
        <v>1460</v>
      </c>
      <c r="I890" s="21" t="s">
        <v>4038</v>
      </c>
      <c r="J890" s="10" t="s">
        <v>5823</v>
      </c>
      <c r="K890" s="10" t="s">
        <v>4038</v>
      </c>
    </row>
    <row r="891" spans="7:11">
      <c r="G891" s="19" t="s">
        <v>108</v>
      </c>
      <c r="H891" s="20" t="s">
        <v>1461</v>
      </c>
      <c r="I891" s="21" t="s">
        <v>4039</v>
      </c>
      <c r="J891" s="10" t="s">
        <v>5824</v>
      </c>
      <c r="K891" s="10" t="s">
        <v>4039</v>
      </c>
    </row>
    <row r="892" spans="7:11">
      <c r="G892" s="19" t="s">
        <v>108</v>
      </c>
      <c r="H892" s="20" t="s">
        <v>1462</v>
      </c>
      <c r="I892" s="21" t="s">
        <v>4040</v>
      </c>
      <c r="J892" s="10" t="s">
        <v>5825</v>
      </c>
      <c r="K892" s="10" t="s">
        <v>4040</v>
      </c>
    </row>
    <row r="893" spans="7:11">
      <c r="G893" s="19" t="s">
        <v>108</v>
      </c>
      <c r="H893" s="20" t="s">
        <v>1463</v>
      </c>
      <c r="I893" s="21" t="s">
        <v>4041</v>
      </c>
      <c r="J893" s="10" t="s">
        <v>5826</v>
      </c>
      <c r="K893" s="10" t="s">
        <v>4041</v>
      </c>
    </row>
    <row r="894" spans="7:11">
      <c r="G894" s="19" t="s">
        <v>108</v>
      </c>
      <c r="H894" s="20" t="s">
        <v>1464</v>
      </c>
      <c r="I894" s="21" t="s">
        <v>4042</v>
      </c>
      <c r="J894" s="10" t="s">
        <v>5827</v>
      </c>
      <c r="K894" s="10" t="s">
        <v>4042</v>
      </c>
    </row>
    <row r="895" spans="7:11">
      <c r="G895" s="19" t="s">
        <v>108</v>
      </c>
      <c r="H895" s="20" t="s">
        <v>1465</v>
      </c>
      <c r="I895" s="21" t="s">
        <v>4043</v>
      </c>
      <c r="J895" s="10" t="s">
        <v>5828</v>
      </c>
      <c r="K895" s="10" t="s">
        <v>4043</v>
      </c>
    </row>
    <row r="896" spans="7:11">
      <c r="G896" s="19" t="s">
        <v>108</v>
      </c>
      <c r="H896" s="20" t="s">
        <v>1466</v>
      </c>
      <c r="I896" s="21" t="s">
        <v>4044</v>
      </c>
      <c r="J896" s="10" t="s">
        <v>5829</v>
      </c>
      <c r="K896" s="10" t="s">
        <v>4044</v>
      </c>
    </row>
    <row r="897" spans="7:11">
      <c r="G897" s="19" t="s">
        <v>108</v>
      </c>
      <c r="H897" s="20" t="s">
        <v>1467</v>
      </c>
      <c r="I897" s="21" t="s">
        <v>4045</v>
      </c>
      <c r="J897" s="10" t="s">
        <v>5830</v>
      </c>
      <c r="K897" s="10" t="s">
        <v>4045</v>
      </c>
    </row>
    <row r="898" spans="7:11">
      <c r="G898" s="19" t="s">
        <v>108</v>
      </c>
      <c r="H898" s="20" t="s">
        <v>1468</v>
      </c>
      <c r="I898" s="21" t="s">
        <v>4046</v>
      </c>
      <c r="J898" s="10" t="s">
        <v>5831</v>
      </c>
      <c r="K898" s="10" t="s">
        <v>4046</v>
      </c>
    </row>
    <row r="899" spans="7:11">
      <c r="G899" s="19" t="s">
        <v>108</v>
      </c>
      <c r="H899" s="20" t="s">
        <v>1469</v>
      </c>
      <c r="I899" s="21" t="s">
        <v>4047</v>
      </c>
      <c r="J899" s="10" t="s">
        <v>5832</v>
      </c>
      <c r="K899" s="10" t="s">
        <v>4047</v>
      </c>
    </row>
    <row r="900" spans="7:11">
      <c r="G900" s="19" t="s">
        <v>108</v>
      </c>
      <c r="H900" s="20" t="s">
        <v>1470</v>
      </c>
      <c r="I900" s="21" t="s">
        <v>4048</v>
      </c>
      <c r="J900" s="10" t="s">
        <v>5833</v>
      </c>
      <c r="K900" s="10" t="s">
        <v>4048</v>
      </c>
    </row>
    <row r="901" spans="7:11">
      <c r="G901" s="19" t="s">
        <v>108</v>
      </c>
      <c r="H901" s="20" t="s">
        <v>1471</v>
      </c>
      <c r="I901" s="21" t="s">
        <v>4049</v>
      </c>
      <c r="J901" s="10" t="s">
        <v>5834</v>
      </c>
      <c r="K901" s="10" t="s">
        <v>4049</v>
      </c>
    </row>
    <row r="902" spans="7:11">
      <c r="G902" s="19" t="s">
        <v>108</v>
      </c>
      <c r="H902" s="20" t="s">
        <v>1472</v>
      </c>
      <c r="I902" s="21" t="s">
        <v>4050</v>
      </c>
      <c r="J902" s="10" t="s">
        <v>5835</v>
      </c>
      <c r="K902" s="10" t="s">
        <v>4050</v>
      </c>
    </row>
    <row r="903" spans="7:11">
      <c r="G903" s="19" t="s">
        <v>108</v>
      </c>
      <c r="H903" s="20" t="s">
        <v>1473</v>
      </c>
      <c r="I903" s="21" t="s">
        <v>4051</v>
      </c>
      <c r="J903" s="10" t="s">
        <v>5836</v>
      </c>
      <c r="K903" s="10" t="s">
        <v>4051</v>
      </c>
    </row>
    <row r="904" spans="7:11">
      <c r="G904" s="19" t="s">
        <v>108</v>
      </c>
      <c r="H904" s="20" t="s">
        <v>1474</v>
      </c>
      <c r="I904" s="21" t="s">
        <v>4052</v>
      </c>
      <c r="J904" s="10" t="s">
        <v>5837</v>
      </c>
      <c r="K904" s="10" t="s">
        <v>4052</v>
      </c>
    </row>
    <row r="905" spans="7:11">
      <c r="G905" s="19" t="s">
        <v>108</v>
      </c>
      <c r="H905" s="20" t="s">
        <v>1475</v>
      </c>
      <c r="I905" s="21" t="s">
        <v>4053</v>
      </c>
      <c r="J905" s="10" t="s">
        <v>5838</v>
      </c>
      <c r="K905" s="10" t="s">
        <v>4053</v>
      </c>
    </row>
    <row r="906" spans="7:11">
      <c r="G906" s="19" t="s">
        <v>108</v>
      </c>
      <c r="H906" s="20" t="s">
        <v>1476</v>
      </c>
      <c r="I906" s="21" t="s">
        <v>4054</v>
      </c>
      <c r="J906" s="10" t="s">
        <v>5839</v>
      </c>
      <c r="K906" s="10" t="s">
        <v>4054</v>
      </c>
    </row>
    <row r="907" spans="7:11">
      <c r="G907" s="19" t="s">
        <v>108</v>
      </c>
      <c r="H907" s="20" t="s">
        <v>1477</v>
      </c>
      <c r="I907" s="21" t="s">
        <v>4055</v>
      </c>
      <c r="J907" s="10" t="s">
        <v>5840</v>
      </c>
      <c r="K907" s="10" t="s">
        <v>4055</v>
      </c>
    </row>
    <row r="908" spans="7:11">
      <c r="G908" s="19" t="s">
        <v>108</v>
      </c>
      <c r="H908" s="20" t="s">
        <v>1478</v>
      </c>
      <c r="I908" s="21" t="s">
        <v>4056</v>
      </c>
      <c r="J908" s="10" t="s">
        <v>5841</v>
      </c>
      <c r="K908" s="10" t="s">
        <v>4056</v>
      </c>
    </row>
    <row r="909" spans="7:11">
      <c r="G909" s="19" t="s">
        <v>108</v>
      </c>
      <c r="H909" s="20" t="s">
        <v>1479</v>
      </c>
      <c r="I909" s="21" t="s">
        <v>4057</v>
      </c>
      <c r="J909" s="10" t="s">
        <v>5842</v>
      </c>
      <c r="K909" s="10" t="s">
        <v>4057</v>
      </c>
    </row>
    <row r="910" spans="7:11">
      <c r="G910" s="19" t="s">
        <v>108</v>
      </c>
      <c r="H910" s="20" t="s">
        <v>1480</v>
      </c>
      <c r="I910" s="21" t="s">
        <v>4058</v>
      </c>
      <c r="J910" s="10" t="s">
        <v>5843</v>
      </c>
      <c r="K910" s="10" t="s">
        <v>4058</v>
      </c>
    </row>
    <row r="911" spans="7:11">
      <c r="G911" s="19" t="s">
        <v>108</v>
      </c>
      <c r="H911" s="20" t="s">
        <v>1481</v>
      </c>
      <c r="I911" s="21" t="s">
        <v>4059</v>
      </c>
      <c r="J911" s="10" t="s">
        <v>5844</v>
      </c>
      <c r="K911" s="10" t="s">
        <v>4059</v>
      </c>
    </row>
    <row r="912" spans="7:11">
      <c r="G912" s="19" t="s">
        <v>108</v>
      </c>
      <c r="H912" s="20" t="s">
        <v>1482</v>
      </c>
      <c r="I912" s="21" t="s">
        <v>4060</v>
      </c>
      <c r="J912" s="10" t="s">
        <v>5845</v>
      </c>
      <c r="K912" s="10" t="s">
        <v>4060</v>
      </c>
    </row>
    <row r="913" spans="7:11">
      <c r="G913" s="19" t="s">
        <v>108</v>
      </c>
      <c r="H913" s="20" t="s">
        <v>1483</v>
      </c>
      <c r="I913" s="21" t="s">
        <v>4061</v>
      </c>
      <c r="J913" s="10" t="s">
        <v>5846</v>
      </c>
      <c r="K913" s="10" t="s">
        <v>4061</v>
      </c>
    </row>
    <row r="914" spans="7:11">
      <c r="G914" s="19" t="s">
        <v>108</v>
      </c>
      <c r="H914" s="20" t="s">
        <v>1484</v>
      </c>
      <c r="I914" s="21" t="s">
        <v>4062</v>
      </c>
      <c r="J914" s="10" t="s">
        <v>5847</v>
      </c>
      <c r="K914" s="10" t="s">
        <v>4062</v>
      </c>
    </row>
    <row r="915" spans="7:11">
      <c r="G915" s="19" t="s">
        <v>108</v>
      </c>
      <c r="H915" s="20" t="s">
        <v>1485</v>
      </c>
      <c r="I915" s="21" t="s">
        <v>4063</v>
      </c>
      <c r="J915" s="10" t="s">
        <v>5848</v>
      </c>
      <c r="K915" s="10" t="s">
        <v>4063</v>
      </c>
    </row>
    <row r="916" spans="7:11">
      <c r="G916" s="19" t="s">
        <v>108</v>
      </c>
      <c r="H916" s="20" t="s">
        <v>1486</v>
      </c>
      <c r="I916" s="21" t="s">
        <v>4064</v>
      </c>
      <c r="J916" s="10" t="s">
        <v>5849</v>
      </c>
      <c r="K916" s="10" t="s">
        <v>4064</v>
      </c>
    </row>
    <row r="917" spans="7:11">
      <c r="G917" s="19" t="s">
        <v>108</v>
      </c>
      <c r="H917" s="20" t="s">
        <v>1487</v>
      </c>
      <c r="I917" s="21" t="s">
        <v>4065</v>
      </c>
      <c r="J917" s="10" t="s">
        <v>5850</v>
      </c>
      <c r="K917" s="10" t="s">
        <v>4065</v>
      </c>
    </row>
    <row r="918" spans="7:11">
      <c r="G918" s="19" t="s">
        <v>108</v>
      </c>
      <c r="H918" s="20" t="s">
        <v>1488</v>
      </c>
      <c r="I918" s="21" t="s">
        <v>4066</v>
      </c>
      <c r="J918" s="10" t="s">
        <v>5851</v>
      </c>
      <c r="K918" s="10" t="s">
        <v>4066</v>
      </c>
    </row>
    <row r="919" spans="7:11">
      <c r="G919" s="19" t="s">
        <v>108</v>
      </c>
      <c r="H919" s="20" t="s">
        <v>1489</v>
      </c>
      <c r="I919" s="21" t="s">
        <v>4067</v>
      </c>
      <c r="J919" s="10" t="s">
        <v>5852</v>
      </c>
      <c r="K919" s="10" t="s">
        <v>4067</v>
      </c>
    </row>
    <row r="920" spans="7:11">
      <c r="G920" s="19" t="s">
        <v>108</v>
      </c>
      <c r="H920" s="20" t="s">
        <v>1490</v>
      </c>
      <c r="I920" s="21" t="s">
        <v>4068</v>
      </c>
      <c r="J920" s="10" t="s">
        <v>5853</v>
      </c>
      <c r="K920" s="10" t="s">
        <v>4068</v>
      </c>
    </row>
    <row r="921" spans="7:11">
      <c r="G921" s="19" t="s">
        <v>108</v>
      </c>
      <c r="H921" s="20" t="s">
        <v>451</v>
      </c>
      <c r="I921" s="21" t="s">
        <v>4069</v>
      </c>
      <c r="J921" s="10" t="s">
        <v>5854</v>
      </c>
      <c r="K921" s="10" t="s">
        <v>4069</v>
      </c>
    </row>
    <row r="922" spans="7:11">
      <c r="G922" s="19" t="s">
        <v>108</v>
      </c>
      <c r="H922" s="20" t="s">
        <v>1491</v>
      </c>
      <c r="I922" s="21" t="s">
        <v>4070</v>
      </c>
      <c r="J922" s="10" t="s">
        <v>5855</v>
      </c>
      <c r="K922" s="10" t="s">
        <v>4070</v>
      </c>
    </row>
    <row r="923" spans="7:11">
      <c r="G923" s="19" t="s">
        <v>108</v>
      </c>
      <c r="H923" s="20" t="s">
        <v>1492</v>
      </c>
      <c r="I923" s="21" t="s">
        <v>4071</v>
      </c>
      <c r="J923" s="10" t="s">
        <v>5856</v>
      </c>
      <c r="K923" s="10" t="s">
        <v>4071</v>
      </c>
    </row>
    <row r="924" spans="7:11">
      <c r="G924" s="19" t="s">
        <v>108</v>
      </c>
      <c r="H924" s="20" t="s">
        <v>1493</v>
      </c>
      <c r="I924" s="21" t="s">
        <v>4072</v>
      </c>
      <c r="J924" s="10" t="s">
        <v>5857</v>
      </c>
      <c r="K924" s="10" t="s">
        <v>4072</v>
      </c>
    </row>
    <row r="925" spans="7:11">
      <c r="G925" s="19" t="s">
        <v>108</v>
      </c>
      <c r="H925" s="20" t="s">
        <v>1494</v>
      </c>
      <c r="I925" s="21" t="s">
        <v>4073</v>
      </c>
      <c r="J925" s="10" t="s">
        <v>5858</v>
      </c>
      <c r="K925" s="10" t="s">
        <v>4073</v>
      </c>
    </row>
    <row r="926" spans="7:11">
      <c r="G926" s="19" t="s">
        <v>108</v>
      </c>
      <c r="H926" s="20" t="s">
        <v>1495</v>
      </c>
      <c r="I926" s="21" t="s">
        <v>4074</v>
      </c>
      <c r="J926" s="10" t="s">
        <v>5859</v>
      </c>
      <c r="K926" s="10" t="s">
        <v>4074</v>
      </c>
    </row>
    <row r="927" spans="7:11">
      <c r="G927" s="19" t="s">
        <v>108</v>
      </c>
      <c r="H927" s="20" t="s">
        <v>1104</v>
      </c>
      <c r="I927" s="21" t="s">
        <v>4075</v>
      </c>
      <c r="J927" s="10" t="s">
        <v>5860</v>
      </c>
      <c r="K927" s="10" t="s">
        <v>4075</v>
      </c>
    </row>
    <row r="928" spans="7:11">
      <c r="G928" s="19" t="s">
        <v>108</v>
      </c>
      <c r="H928" s="20" t="s">
        <v>1496</v>
      </c>
      <c r="I928" s="21" t="s">
        <v>4076</v>
      </c>
      <c r="J928" s="10" t="s">
        <v>5861</v>
      </c>
      <c r="K928" s="10" t="s">
        <v>4076</v>
      </c>
    </row>
    <row r="929" spans="7:11">
      <c r="G929" s="19" t="s">
        <v>108</v>
      </c>
      <c r="H929" s="20" t="s">
        <v>1497</v>
      </c>
      <c r="I929" s="21" t="s">
        <v>4077</v>
      </c>
      <c r="J929" s="10" t="s">
        <v>5862</v>
      </c>
      <c r="K929" s="10" t="s">
        <v>4077</v>
      </c>
    </row>
    <row r="930" spans="7:11">
      <c r="G930" s="220" t="s">
        <v>108</v>
      </c>
      <c r="H930" s="19" t="s">
        <v>1498</v>
      </c>
      <c r="I930" s="221" t="s">
        <v>4078</v>
      </c>
      <c r="J930" s="10" t="s">
        <v>5863</v>
      </c>
      <c r="K930" s="10" t="s">
        <v>4078</v>
      </c>
    </row>
    <row r="931" spans="7:11">
      <c r="G931" s="19" t="s">
        <v>108</v>
      </c>
      <c r="H931" s="20" t="s">
        <v>1499</v>
      </c>
      <c r="I931" s="21" t="s">
        <v>4079</v>
      </c>
      <c r="J931" s="10" t="s">
        <v>5864</v>
      </c>
      <c r="K931" s="10" t="s">
        <v>4079</v>
      </c>
    </row>
    <row r="932" spans="7:11">
      <c r="G932" s="19" t="s">
        <v>108</v>
      </c>
      <c r="H932" s="20" t="s">
        <v>1500</v>
      </c>
      <c r="I932" s="21" t="s">
        <v>4080</v>
      </c>
      <c r="J932" s="10" t="s">
        <v>5865</v>
      </c>
      <c r="K932" s="10" t="s">
        <v>4080</v>
      </c>
    </row>
    <row r="933" spans="7:11">
      <c r="G933" s="19" t="s">
        <v>108</v>
      </c>
      <c r="H933" s="20" t="s">
        <v>1501</v>
      </c>
      <c r="I933" s="21" t="s">
        <v>4081</v>
      </c>
      <c r="J933" s="10" t="s">
        <v>5866</v>
      </c>
      <c r="K933" s="10" t="s">
        <v>4081</v>
      </c>
    </row>
    <row r="934" spans="7:11">
      <c r="G934" s="19" t="s">
        <v>108</v>
      </c>
      <c r="H934" s="20" t="s">
        <v>1502</v>
      </c>
      <c r="I934" s="21" t="s">
        <v>4082</v>
      </c>
      <c r="J934" s="10" t="s">
        <v>5867</v>
      </c>
      <c r="K934" s="10" t="s">
        <v>4082</v>
      </c>
    </row>
    <row r="935" spans="7:11">
      <c r="G935" s="13" t="s">
        <v>128</v>
      </c>
      <c r="H935" s="222"/>
      <c r="I935" s="223" t="s">
        <v>4083</v>
      </c>
      <c r="J935" s="10" t="s">
        <v>128</v>
      </c>
      <c r="K935" s="10" t="s">
        <v>4083</v>
      </c>
    </row>
    <row r="936" spans="7:11">
      <c r="G936" s="19" t="s">
        <v>128</v>
      </c>
      <c r="H936" s="20" t="s">
        <v>1503</v>
      </c>
      <c r="I936" s="21" t="s">
        <v>4084</v>
      </c>
      <c r="J936" s="10" t="s">
        <v>5868</v>
      </c>
      <c r="K936" s="10" t="s">
        <v>4084</v>
      </c>
    </row>
    <row r="937" spans="7:11">
      <c r="G937" s="19" t="s">
        <v>128</v>
      </c>
      <c r="H937" s="20" t="s">
        <v>1504</v>
      </c>
      <c r="I937" s="21" t="s">
        <v>4085</v>
      </c>
      <c r="J937" s="10" t="s">
        <v>5869</v>
      </c>
      <c r="K937" s="10" t="s">
        <v>4085</v>
      </c>
    </row>
    <row r="938" spans="7:11">
      <c r="G938" s="19" t="s">
        <v>128</v>
      </c>
      <c r="H938" s="20" t="s">
        <v>1505</v>
      </c>
      <c r="I938" s="21" t="s">
        <v>4086</v>
      </c>
      <c r="J938" s="10" t="s">
        <v>5870</v>
      </c>
      <c r="K938" s="10" t="s">
        <v>4086</v>
      </c>
    </row>
    <row r="939" spans="7:11">
      <c r="G939" s="19" t="s">
        <v>128</v>
      </c>
      <c r="H939" s="20" t="s">
        <v>1506</v>
      </c>
      <c r="I939" s="21" t="s">
        <v>4087</v>
      </c>
      <c r="J939" s="10" t="s">
        <v>5871</v>
      </c>
      <c r="K939" s="10" t="s">
        <v>4087</v>
      </c>
    </row>
    <row r="940" spans="7:11">
      <c r="G940" s="19" t="s">
        <v>128</v>
      </c>
      <c r="H940" s="20" t="s">
        <v>1507</v>
      </c>
      <c r="I940" s="21" t="s">
        <v>4088</v>
      </c>
      <c r="J940" s="10" t="s">
        <v>5872</v>
      </c>
      <c r="K940" s="10" t="s">
        <v>4088</v>
      </c>
    </row>
    <row r="941" spans="7:11">
      <c r="G941" s="19" t="s">
        <v>128</v>
      </c>
      <c r="H941" s="20" t="s">
        <v>1508</v>
      </c>
      <c r="I941" s="21" t="s">
        <v>4089</v>
      </c>
      <c r="J941" s="10" t="s">
        <v>5873</v>
      </c>
      <c r="K941" s="10" t="s">
        <v>4089</v>
      </c>
    </row>
    <row r="942" spans="7:11">
      <c r="G942" s="19" t="s">
        <v>128</v>
      </c>
      <c r="H942" s="20" t="s">
        <v>1509</v>
      </c>
      <c r="I942" s="21" t="s">
        <v>4090</v>
      </c>
      <c r="J942" s="10" t="s">
        <v>5874</v>
      </c>
      <c r="K942" s="10" t="s">
        <v>4090</v>
      </c>
    </row>
    <row r="943" spans="7:11">
      <c r="G943" s="19" t="s">
        <v>128</v>
      </c>
      <c r="H943" s="20" t="s">
        <v>1510</v>
      </c>
      <c r="I943" s="21" t="s">
        <v>4091</v>
      </c>
      <c r="J943" s="10" t="s">
        <v>5875</v>
      </c>
      <c r="K943" s="10" t="s">
        <v>4091</v>
      </c>
    </row>
    <row r="944" spans="7:11">
      <c r="G944" s="19" t="s">
        <v>128</v>
      </c>
      <c r="H944" s="20" t="s">
        <v>1511</v>
      </c>
      <c r="I944" s="21" t="s">
        <v>4092</v>
      </c>
      <c r="J944" s="10" t="s">
        <v>5876</v>
      </c>
      <c r="K944" s="10" t="s">
        <v>4092</v>
      </c>
    </row>
    <row r="945" spans="7:11">
      <c r="G945" s="19" t="s">
        <v>128</v>
      </c>
      <c r="H945" s="20" t="s">
        <v>1512</v>
      </c>
      <c r="I945" s="21" t="s">
        <v>4093</v>
      </c>
      <c r="J945" s="10" t="s">
        <v>5877</v>
      </c>
      <c r="K945" s="10" t="s">
        <v>4093</v>
      </c>
    </row>
    <row r="946" spans="7:11">
      <c r="G946" s="19" t="s">
        <v>128</v>
      </c>
      <c r="H946" s="20" t="s">
        <v>1513</v>
      </c>
      <c r="I946" s="21" t="s">
        <v>4094</v>
      </c>
      <c r="J946" s="10" t="s">
        <v>5878</v>
      </c>
      <c r="K946" s="10" t="s">
        <v>4094</v>
      </c>
    </row>
    <row r="947" spans="7:11">
      <c r="G947" s="19" t="s">
        <v>128</v>
      </c>
      <c r="H947" s="20" t="s">
        <v>1514</v>
      </c>
      <c r="I947" s="21" t="s">
        <v>4095</v>
      </c>
      <c r="J947" s="10" t="s">
        <v>5879</v>
      </c>
      <c r="K947" s="10" t="s">
        <v>4095</v>
      </c>
    </row>
    <row r="948" spans="7:11">
      <c r="G948" s="19" t="s">
        <v>128</v>
      </c>
      <c r="H948" s="20" t="s">
        <v>1515</v>
      </c>
      <c r="I948" s="21" t="s">
        <v>4096</v>
      </c>
      <c r="J948" s="10" t="s">
        <v>5880</v>
      </c>
      <c r="K948" s="10" t="s">
        <v>4096</v>
      </c>
    </row>
    <row r="949" spans="7:11">
      <c r="G949" s="19" t="s">
        <v>128</v>
      </c>
      <c r="H949" s="20" t="s">
        <v>1516</v>
      </c>
      <c r="I949" s="21" t="s">
        <v>4097</v>
      </c>
      <c r="J949" s="10" t="s">
        <v>5881</v>
      </c>
      <c r="K949" s="10" t="s">
        <v>4097</v>
      </c>
    </row>
    <row r="950" spans="7:11">
      <c r="G950" s="19" t="s">
        <v>128</v>
      </c>
      <c r="H950" s="20" t="s">
        <v>1517</v>
      </c>
      <c r="I950" s="21" t="s">
        <v>4098</v>
      </c>
      <c r="J950" s="10" t="s">
        <v>5882</v>
      </c>
      <c r="K950" s="10" t="s">
        <v>4098</v>
      </c>
    </row>
    <row r="951" spans="7:11">
      <c r="G951" s="19" t="s">
        <v>128</v>
      </c>
      <c r="H951" s="20" t="s">
        <v>1518</v>
      </c>
      <c r="I951" s="21" t="s">
        <v>4099</v>
      </c>
      <c r="J951" s="10" t="s">
        <v>5883</v>
      </c>
      <c r="K951" s="10" t="s">
        <v>4099</v>
      </c>
    </row>
    <row r="952" spans="7:11">
      <c r="G952" s="19" t="s">
        <v>128</v>
      </c>
      <c r="H952" s="20" t="s">
        <v>1519</v>
      </c>
      <c r="I952" s="21" t="s">
        <v>4100</v>
      </c>
      <c r="J952" s="10" t="s">
        <v>5884</v>
      </c>
      <c r="K952" s="10" t="s">
        <v>4100</v>
      </c>
    </row>
    <row r="953" spans="7:11">
      <c r="G953" s="19" t="s">
        <v>128</v>
      </c>
      <c r="H953" s="20" t="s">
        <v>1520</v>
      </c>
      <c r="I953" s="21" t="s">
        <v>4101</v>
      </c>
      <c r="J953" s="10" t="s">
        <v>5885</v>
      </c>
      <c r="K953" s="10" t="s">
        <v>4101</v>
      </c>
    </row>
    <row r="954" spans="7:11">
      <c r="G954" s="19" t="s">
        <v>128</v>
      </c>
      <c r="H954" s="20" t="s">
        <v>1521</v>
      </c>
      <c r="I954" s="21" t="s">
        <v>4102</v>
      </c>
      <c r="J954" s="10" t="s">
        <v>5886</v>
      </c>
      <c r="K954" s="10" t="s">
        <v>4102</v>
      </c>
    </row>
    <row r="955" spans="7:11">
      <c r="G955" s="19" t="s">
        <v>128</v>
      </c>
      <c r="H955" s="20" t="s">
        <v>1522</v>
      </c>
      <c r="I955" s="21" t="s">
        <v>4103</v>
      </c>
      <c r="J955" s="10" t="s">
        <v>5887</v>
      </c>
      <c r="K955" s="10" t="s">
        <v>4103</v>
      </c>
    </row>
    <row r="956" spans="7:11">
      <c r="G956" s="19" t="s">
        <v>128</v>
      </c>
      <c r="H956" s="20" t="s">
        <v>1523</v>
      </c>
      <c r="I956" s="21" t="s">
        <v>4104</v>
      </c>
      <c r="J956" s="10" t="s">
        <v>5888</v>
      </c>
      <c r="K956" s="10" t="s">
        <v>4104</v>
      </c>
    </row>
    <row r="957" spans="7:11">
      <c r="G957" s="19" t="s">
        <v>128</v>
      </c>
      <c r="H957" s="20" t="s">
        <v>1524</v>
      </c>
      <c r="I957" s="21" t="s">
        <v>4105</v>
      </c>
      <c r="J957" s="10" t="s">
        <v>5889</v>
      </c>
      <c r="K957" s="10" t="s">
        <v>4105</v>
      </c>
    </row>
    <row r="958" spans="7:11">
      <c r="G958" s="19" t="s">
        <v>128</v>
      </c>
      <c r="H958" s="20" t="s">
        <v>1525</v>
      </c>
      <c r="I958" s="21" t="s">
        <v>4106</v>
      </c>
      <c r="J958" s="10" t="s">
        <v>5890</v>
      </c>
      <c r="K958" s="10" t="s">
        <v>4106</v>
      </c>
    </row>
    <row r="959" spans="7:11">
      <c r="G959" s="19" t="s">
        <v>128</v>
      </c>
      <c r="H959" s="20" t="s">
        <v>1526</v>
      </c>
      <c r="I959" s="21" t="s">
        <v>4107</v>
      </c>
      <c r="J959" s="10" t="s">
        <v>5891</v>
      </c>
      <c r="K959" s="10" t="s">
        <v>4107</v>
      </c>
    </row>
    <row r="960" spans="7:11">
      <c r="G960" s="19" t="s">
        <v>128</v>
      </c>
      <c r="H960" s="20" t="s">
        <v>1527</v>
      </c>
      <c r="I960" s="21" t="s">
        <v>4108</v>
      </c>
      <c r="J960" s="10" t="s">
        <v>5892</v>
      </c>
      <c r="K960" s="10" t="s">
        <v>4108</v>
      </c>
    </row>
    <row r="961" spans="7:11">
      <c r="G961" s="19" t="s">
        <v>128</v>
      </c>
      <c r="H961" s="20" t="s">
        <v>1528</v>
      </c>
      <c r="I961" s="21" t="s">
        <v>4109</v>
      </c>
      <c r="J961" s="10" t="s">
        <v>5893</v>
      </c>
      <c r="K961" s="10" t="s">
        <v>4109</v>
      </c>
    </row>
    <row r="962" spans="7:11">
      <c r="G962" s="19" t="s">
        <v>128</v>
      </c>
      <c r="H962" s="20" t="s">
        <v>1529</v>
      </c>
      <c r="I962" s="21" t="s">
        <v>4110</v>
      </c>
      <c r="J962" s="10" t="s">
        <v>5894</v>
      </c>
      <c r="K962" s="10" t="s">
        <v>4110</v>
      </c>
    </row>
    <row r="963" spans="7:11">
      <c r="G963" s="19" t="s">
        <v>128</v>
      </c>
      <c r="H963" s="20" t="s">
        <v>1530</v>
      </c>
      <c r="I963" s="21" t="s">
        <v>4111</v>
      </c>
      <c r="J963" s="10" t="s">
        <v>5895</v>
      </c>
      <c r="K963" s="10" t="s">
        <v>4111</v>
      </c>
    </row>
    <row r="964" spans="7:11">
      <c r="G964" s="19" t="s">
        <v>128</v>
      </c>
      <c r="H964" s="20" t="s">
        <v>1531</v>
      </c>
      <c r="I964" s="21" t="s">
        <v>4112</v>
      </c>
      <c r="J964" s="10" t="s">
        <v>5896</v>
      </c>
      <c r="K964" s="10" t="s">
        <v>4112</v>
      </c>
    </row>
    <row r="965" spans="7:11">
      <c r="G965" s="19" t="s">
        <v>128</v>
      </c>
      <c r="H965" s="20" t="s">
        <v>1532</v>
      </c>
      <c r="I965" s="21" t="s">
        <v>4113</v>
      </c>
      <c r="J965" s="10" t="s">
        <v>5897</v>
      </c>
      <c r="K965" s="10" t="s">
        <v>4113</v>
      </c>
    </row>
    <row r="966" spans="7:11">
      <c r="G966" s="19" t="s">
        <v>128</v>
      </c>
      <c r="H966" s="20" t="s">
        <v>1533</v>
      </c>
      <c r="I966" s="21" t="s">
        <v>4114</v>
      </c>
      <c r="J966" s="10" t="s">
        <v>5898</v>
      </c>
      <c r="K966" s="10" t="s">
        <v>4114</v>
      </c>
    </row>
    <row r="967" spans="7:11">
      <c r="G967" s="19" t="s">
        <v>128</v>
      </c>
      <c r="H967" s="20" t="s">
        <v>451</v>
      </c>
      <c r="I967" s="21" t="s">
        <v>4115</v>
      </c>
      <c r="J967" s="10" t="s">
        <v>5899</v>
      </c>
      <c r="K967" s="10" t="s">
        <v>4115</v>
      </c>
    </row>
    <row r="968" spans="7:11">
      <c r="G968" s="19" t="s">
        <v>128</v>
      </c>
      <c r="H968" s="20" t="s">
        <v>1534</v>
      </c>
      <c r="I968" s="21" t="s">
        <v>4116</v>
      </c>
      <c r="J968" s="10" t="s">
        <v>5900</v>
      </c>
      <c r="K968" s="10" t="s">
        <v>4116</v>
      </c>
    </row>
    <row r="969" spans="7:11">
      <c r="G969" s="19" t="s">
        <v>128</v>
      </c>
      <c r="H969" s="20" t="s">
        <v>1535</v>
      </c>
      <c r="I969" s="21" t="s">
        <v>4117</v>
      </c>
      <c r="J969" s="10" t="s">
        <v>5901</v>
      </c>
      <c r="K969" s="10" t="s">
        <v>4117</v>
      </c>
    </row>
    <row r="970" spans="7:11">
      <c r="G970" s="19" t="s">
        <v>128</v>
      </c>
      <c r="H970" s="20" t="s">
        <v>1536</v>
      </c>
      <c r="I970" s="21" t="s">
        <v>4118</v>
      </c>
      <c r="J970" s="10" t="s">
        <v>5902</v>
      </c>
      <c r="K970" s="10" t="s">
        <v>4118</v>
      </c>
    </row>
    <row r="971" spans="7:11">
      <c r="G971" s="19" t="s">
        <v>128</v>
      </c>
      <c r="H971" s="20" t="s">
        <v>1537</v>
      </c>
      <c r="I971" s="21" t="s">
        <v>4119</v>
      </c>
      <c r="J971" s="10" t="s">
        <v>5903</v>
      </c>
      <c r="K971" s="10" t="s">
        <v>4119</v>
      </c>
    </row>
    <row r="972" spans="7:11">
      <c r="G972" s="19" t="s">
        <v>128</v>
      </c>
      <c r="H972" s="20" t="s">
        <v>1538</v>
      </c>
      <c r="I972" s="21" t="s">
        <v>4120</v>
      </c>
      <c r="J972" s="10" t="s">
        <v>5904</v>
      </c>
      <c r="K972" s="10" t="s">
        <v>4120</v>
      </c>
    </row>
    <row r="973" spans="7:11">
      <c r="G973" s="220" t="s">
        <v>128</v>
      </c>
      <c r="H973" s="19" t="s">
        <v>1539</v>
      </c>
      <c r="I973" s="221" t="s">
        <v>4121</v>
      </c>
      <c r="J973" s="10" t="s">
        <v>5905</v>
      </c>
      <c r="K973" s="10" t="s">
        <v>4121</v>
      </c>
    </row>
    <row r="974" spans="7:11">
      <c r="G974" s="19" t="s">
        <v>128</v>
      </c>
      <c r="H974" s="20" t="s">
        <v>1540</v>
      </c>
      <c r="I974" s="21" t="s">
        <v>4122</v>
      </c>
      <c r="J974" s="10" t="s">
        <v>5906</v>
      </c>
      <c r="K974" s="10" t="s">
        <v>4122</v>
      </c>
    </row>
    <row r="975" spans="7:11">
      <c r="G975" s="19" t="s">
        <v>128</v>
      </c>
      <c r="H975" s="20" t="s">
        <v>1541</v>
      </c>
      <c r="I975" s="21" t="s">
        <v>4123</v>
      </c>
      <c r="J975" s="10" t="s">
        <v>5907</v>
      </c>
      <c r="K975" s="10" t="s">
        <v>4123</v>
      </c>
    </row>
    <row r="976" spans="7:11">
      <c r="G976" s="19" t="s">
        <v>128</v>
      </c>
      <c r="H976" s="20" t="s">
        <v>1542</v>
      </c>
      <c r="I976" s="21" t="s">
        <v>4124</v>
      </c>
      <c r="J976" s="10" t="s">
        <v>5908</v>
      </c>
      <c r="K976" s="10" t="s">
        <v>4124</v>
      </c>
    </row>
    <row r="977" spans="7:11">
      <c r="G977" s="19" t="s">
        <v>128</v>
      </c>
      <c r="H977" s="20" t="s">
        <v>1543</v>
      </c>
      <c r="I977" s="21" t="s">
        <v>4125</v>
      </c>
      <c r="J977" s="10" t="s">
        <v>5909</v>
      </c>
      <c r="K977" s="10" t="s">
        <v>4125</v>
      </c>
    </row>
    <row r="978" spans="7:11">
      <c r="G978" s="13" t="s">
        <v>132</v>
      </c>
      <c r="H978" s="222"/>
      <c r="I978" s="223" t="s">
        <v>4126</v>
      </c>
      <c r="J978" s="10" t="s">
        <v>132</v>
      </c>
      <c r="K978" s="10" t="s">
        <v>4126</v>
      </c>
    </row>
    <row r="979" spans="7:11">
      <c r="G979" s="19" t="s">
        <v>132</v>
      </c>
      <c r="H979" s="20" t="s">
        <v>1544</v>
      </c>
      <c r="I979" s="21" t="s">
        <v>4127</v>
      </c>
      <c r="J979" s="10" t="s">
        <v>5910</v>
      </c>
      <c r="K979" s="10" t="s">
        <v>4127</v>
      </c>
    </row>
    <row r="980" spans="7:11">
      <c r="G980" s="19" t="s">
        <v>132</v>
      </c>
      <c r="H980" s="20" t="s">
        <v>1545</v>
      </c>
      <c r="I980" s="21" t="s">
        <v>4128</v>
      </c>
      <c r="J980" s="10" t="s">
        <v>5911</v>
      </c>
      <c r="K980" s="10" t="s">
        <v>4128</v>
      </c>
    </row>
    <row r="981" spans="7:11">
      <c r="G981" s="19" t="s">
        <v>132</v>
      </c>
      <c r="H981" s="20" t="s">
        <v>1546</v>
      </c>
      <c r="I981" s="21" t="s">
        <v>4129</v>
      </c>
      <c r="J981" s="10" t="s">
        <v>5912</v>
      </c>
      <c r="K981" s="10" t="s">
        <v>4129</v>
      </c>
    </row>
    <row r="982" spans="7:11">
      <c r="G982" s="19" t="s">
        <v>132</v>
      </c>
      <c r="H982" s="20" t="s">
        <v>1547</v>
      </c>
      <c r="I982" s="21" t="s">
        <v>4130</v>
      </c>
      <c r="J982" s="10" t="s">
        <v>5913</v>
      </c>
      <c r="K982" s="10" t="s">
        <v>4130</v>
      </c>
    </row>
    <row r="983" spans="7:11">
      <c r="G983" s="19" t="s">
        <v>132</v>
      </c>
      <c r="H983" s="20" t="s">
        <v>1548</v>
      </c>
      <c r="I983" s="21" t="s">
        <v>4131</v>
      </c>
      <c r="J983" s="10" t="s">
        <v>5914</v>
      </c>
      <c r="K983" s="10" t="s">
        <v>4131</v>
      </c>
    </row>
    <row r="984" spans="7:11">
      <c r="G984" s="19" t="s">
        <v>132</v>
      </c>
      <c r="H984" s="20" t="s">
        <v>1549</v>
      </c>
      <c r="I984" s="21" t="s">
        <v>4132</v>
      </c>
      <c r="J984" s="10" t="s">
        <v>5915</v>
      </c>
      <c r="K984" s="10" t="s">
        <v>4132</v>
      </c>
    </row>
    <row r="985" spans="7:11">
      <c r="G985" s="19" t="s">
        <v>132</v>
      </c>
      <c r="H985" s="20" t="s">
        <v>1550</v>
      </c>
      <c r="I985" s="21" t="s">
        <v>4133</v>
      </c>
      <c r="J985" s="10" t="s">
        <v>5916</v>
      </c>
      <c r="K985" s="10" t="s">
        <v>4133</v>
      </c>
    </row>
    <row r="986" spans="7:11">
      <c r="G986" s="19" t="s">
        <v>132</v>
      </c>
      <c r="H986" s="20" t="s">
        <v>1551</v>
      </c>
      <c r="I986" s="21" t="s">
        <v>4134</v>
      </c>
      <c r="J986" s="10" t="s">
        <v>5917</v>
      </c>
      <c r="K986" s="10" t="s">
        <v>4134</v>
      </c>
    </row>
    <row r="987" spans="7:11">
      <c r="G987" s="19" t="s">
        <v>132</v>
      </c>
      <c r="H987" s="20" t="s">
        <v>1552</v>
      </c>
      <c r="I987" s="21" t="s">
        <v>4135</v>
      </c>
      <c r="J987" s="10" t="s">
        <v>5918</v>
      </c>
      <c r="K987" s="10" t="s">
        <v>4135</v>
      </c>
    </row>
    <row r="988" spans="7:11">
      <c r="G988" s="19" t="s">
        <v>132</v>
      </c>
      <c r="H988" s="20" t="s">
        <v>1553</v>
      </c>
      <c r="I988" s="21" t="s">
        <v>4136</v>
      </c>
      <c r="J988" s="10" t="s">
        <v>5919</v>
      </c>
      <c r="K988" s="10" t="s">
        <v>4136</v>
      </c>
    </row>
    <row r="989" spans="7:11">
      <c r="G989" s="19" t="s">
        <v>132</v>
      </c>
      <c r="H989" s="20" t="s">
        <v>1554</v>
      </c>
      <c r="I989" s="21" t="s">
        <v>4137</v>
      </c>
      <c r="J989" s="10" t="s">
        <v>5920</v>
      </c>
      <c r="K989" s="10" t="s">
        <v>4137</v>
      </c>
    </row>
    <row r="990" spans="7:11">
      <c r="G990" s="19" t="s">
        <v>132</v>
      </c>
      <c r="H990" s="20" t="s">
        <v>1555</v>
      </c>
      <c r="I990" s="21" t="s">
        <v>4138</v>
      </c>
      <c r="J990" s="10" t="s">
        <v>5921</v>
      </c>
      <c r="K990" s="10" t="s">
        <v>4138</v>
      </c>
    </row>
    <row r="991" spans="7:11">
      <c r="G991" s="19" t="s">
        <v>132</v>
      </c>
      <c r="H991" s="20" t="s">
        <v>1556</v>
      </c>
      <c r="I991" s="21" t="s">
        <v>4139</v>
      </c>
      <c r="J991" s="10" t="s">
        <v>5922</v>
      </c>
      <c r="K991" s="10" t="s">
        <v>4139</v>
      </c>
    </row>
    <row r="992" spans="7:11">
      <c r="G992" s="19" t="s">
        <v>132</v>
      </c>
      <c r="H992" s="20" t="s">
        <v>1557</v>
      </c>
      <c r="I992" s="21" t="s">
        <v>4140</v>
      </c>
      <c r="J992" s="10" t="s">
        <v>5923</v>
      </c>
      <c r="K992" s="10" t="s">
        <v>4140</v>
      </c>
    </row>
    <row r="993" spans="7:11">
      <c r="G993" s="19" t="s">
        <v>132</v>
      </c>
      <c r="H993" s="20" t="s">
        <v>1558</v>
      </c>
      <c r="I993" s="21" t="s">
        <v>4141</v>
      </c>
      <c r="J993" s="10" t="s">
        <v>5924</v>
      </c>
      <c r="K993" s="10" t="s">
        <v>4141</v>
      </c>
    </row>
    <row r="994" spans="7:11">
      <c r="G994" s="19" t="s">
        <v>132</v>
      </c>
      <c r="H994" s="20" t="s">
        <v>1559</v>
      </c>
      <c r="I994" s="21" t="s">
        <v>4142</v>
      </c>
      <c r="J994" s="10" t="s">
        <v>5925</v>
      </c>
      <c r="K994" s="10" t="s">
        <v>4142</v>
      </c>
    </row>
    <row r="995" spans="7:11">
      <c r="G995" s="19" t="s">
        <v>132</v>
      </c>
      <c r="H995" s="20" t="s">
        <v>1560</v>
      </c>
      <c r="I995" s="21" t="s">
        <v>4143</v>
      </c>
      <c r="J995" s="10" t="s">
        <v>5926</v>
      </c>
      <c r="K995" s="10" t="s">
        <v>4143</v>
      </c>
    </row>
    <row r="996" spans="7:11">
      <c r="G996" s="19" t="s">
        <v>132</v>
      </c>
      <c r="H996" s="20" t="s">
        <v>1561</v>
      </c>
      <c r="I996" s="21" t="s">
        <v>4144</v>
      </c>
      <c r="J996" s="10" t="s">
        <v>5927</v>
      </c>
      <c r="K996" s="10" t="s">
        <v>4144</v>
      </c>
    </row>
    <row r="997" spans="7:11">
      <c r="G997" s="19" t="s">
        <v>132</v>
      </c>
      <c r="H997" s="20" t="s">
        <v>1562</v>
      </c>
      <c r="I997" s="21" t="s">
        <v>4145</v>
      </c>
      <c r="J997" s="10" t="s">
        <v>5928</v>
      </c>
      <c r="K997" s="10" t="s">
        <v>4145</v>
      </c>
    </row>
    <row r="998" spans="7:11">
      <c r="G998" s="19" t="s">
        <v>132</v>
      </c>
      <c r="H998" s="20" t="s">
        <v>1563</v>
      </c>
      <c r="I998" s="21" t="s">
        <v>4146</v>
      </c>
      <c r="J998" s="10" t="s">
        <v>5929</v>
      </c>
      <c r="K998" s="10" t="s">
        <v>4146</v>
      </c>
    </row>
    <row r="999" spans="7:11">
      <c r="G999" s="19" t="s">
        <v>132</v>
      </c>
      <c r="H999" s="20" t="s">
        <v>1564</v>
      </c>
      <c r="I999" s="21" t="s">
        <v>4147</v>
      </c>
      <c r="J999" s="10" t="s">
        <v>5930</v>
      </c>
      <c r="K999" s="10" t="s">
        <v>4147</v>
      </c>
    </row>
    <row r="1000" spans="7:11">
      <c r="G1000" s="19" t="s">
        <v>132</v>
      </c>
      <c r="H1000" s="20" t="s">
        <v>1565</v>
      </c>
      <c r="I1000" s="21" t="s">
        <v>4148</v>
      </c>
      <c r="J1000" s="10" t="s">
        <v>5931</v>
      </c>
      <c r="K1000" s="10" t="s">
        <v>4148</v>
      </c>
    </row>
    <row r="1001" spans="7:11">
      <c r="G1001" s="19" t="s">
        <v>132</v>
      </c>
      <c r="H1001" s="20" t="s">
        <v>1566</v>
      </c>
      <c r="I1001" s="21" t="s">
        <v>4149</v>
      </c>
      <c r="J1001" s="10" t="s">
        <v>5932</v>
      </c>
      <c r="K1001" s="10" t="s">
        <v>4149</v>
      </c>
    </row>
    <row r="1002" spans="7:11">
      <c r="G1002" s="19" t="s">
        <v>132</v>
      </c>
      <c r="H1002" s="20" t="s">
        <v>1567</v>
      </c>
      <c r="I1002" s="21" t="s">
        <v>4150</v>
      </c>
      <c r="J1002" s="10" t="s">
        <v>5933</v>
      </c>
      <c r="K1002" s="10" t="s">
        <v>4150</v>
      </c>
    </row>
    <row r="1003" spans="7:11">
      <c r="G1003" s="19" t="s">
        <v>132</v>
      </c>
      <c r="H1003" s="20" t="s">
        <v>1568</v>
      </c>
      <c r="I1003" s="21" t="s">
        <v>4151</v>
      </c>
      <c r="J1003" s="10" t="s">
        <v>5934</v>
      </c>
      <c r="K1003" s="10" t="s">
        <v>4151</v>
      </c>
    </row>
    <row r="1004" spans="7:11">
      <c r="G1004" s="19" t="s">
        <v>132</v>
      </c>
      <c r="H1004" s="20" t="s">
        <v>1569</v>
      </c>
      <c r="I1004" s="21" t="s">
        <v>4152</v>
      </c>
      <c r="J1004" s="10" t="s">
        <v>5935</v>
      </c>
      <c r="K1004" s="10" t="s">
        <v>4152</v>
      </c>
    </row>
    <row r="1005" spans="7:11">
      <c r="G1005" s="19" t="s">
        <v>132</v>
      </c>
      <c r="H1005" s="20" t="s">
        <v>1570</v>
      </c>
      <c r="I1005" s="21" t="s">
        <v>4153</v>
      </c>
      <c r="J1005" s="10" t="s">
        <v>5936</v>
      </c>
      <c r="K1005" s="10" t="s">
        <v>4153</v>
      </c>
    </row>
    <row r="1006" spans="7:11">
      <c r="G1006" s="19" t="s">
        <v>132</v>
      </c>
      <c r="H1006" s="20" t="s">
        <v>1571</v>
      </c>
      <c r="I1006" s="21" t="s">
        <v>4154</v>
      </c>
      <c r="J1006" s="10" t="s">
        <v>5937</v>
      </c>
      <c r="K1006" s="10" t="s">
        <v>4154</v>
      </c>
    </row>
    <row r="1007" spans="7:11">
      <c r="G1007" s="19" t="s">
        <v>132</v>
      </c>
      <c r="H1007" s="20" t="s">
        <v>1572</v>
      </c>
      <c r="I1007" s="21" t="s">
        <v>4155</v>
      </c>
      <c r="J1007" s="10" t="s">
        <v>5938</v>
      </c>
      <c r="K1007" s="10" t="s">
        <v>4155</v>
      </c>
    </row>
    <row r="1008" spans="7:11">
      <c r="G1008" s="19" t="s">
        <v>132</v>
      </c>
      <c r="H1008" s="20" t="s">
        <v>437</v>
      </c>
      <c r="I1008" s="21" t="s">
        <v>4156</v>
      </c>
      <c r="J1008" s="10" t="s">
        <v>5939</v>
      </c>
      <c r="K1008" s="10" t="s">
        <v>4156</v>
      </c>
    </row>
    <row r="1009" spans="7:11">
      <c r="G1009" s="220" t="s">
        <v>132</v>
      </c>
      <c r="H1009" s="19" t="s">
        <v>1573</v>
      </c>
      <c r="I1009" s="221" t="s">
        <v>4157</v>
      </c>
      <c r="J1009" s="10" t="s">
        <v>5940</v>
      </c>
      <c r="K1009" s="10" t="s">
        <v>4157</v>
      </c>
    </row>
    <row r="1010" spans="7:11">
      <c r="G1010" s="19" t="s">
        <v>132</v>
      </c>
      <c r="H1010" s="20" t="s">
        <v>1574</v>
      </c>
      <c r="I1010" s="21" t="s">
        <v>4158</v>
      </c>
      <c r="J1010" s="10" t="s">
        <v>5941</v>
      </c>
      <c r="K1010" s="10" t="s">
        <v>4158</v>
      </c>
    </row>
    <row r="1011" spans="7:11">
      <c r="G1011" s="19" t="s">
        <v>132</v>
      </c>
      <c r="H1011" s="20" t="s">
        <v>1575</v>
      </c>
      <c r="I1011" s="21" t="s">
        <v>4159</v>
      </c>
      <c r="J1011" s="10" t="s">
        <v>5942</v>
      </c>
      <c r="K1011" s="10" t="s">
        <v>4159</v>
      </c>
    </row>
    <row r="1012" spans="7:11">
      <c r="G1012" s="19" t="s">
        <v>132</v>
      </c>
      <c r="H1012" s="20" t="s">
        <v>1576</v>
      </c>
      <c r="I1012" s="21" t="s">
        <v>4160</v>
      </c>
      <c r="J1012" s="10" t="s">
        <v>5943</v>
      </c>
      <c r="K1012" s="10" t="s">
        <v>4160</v>
      </c>
    </row>
    <row r="1013" spans="7:11">
      <c r="G1013" s="19" t="s">
        <v>132</v>
      </c>
      <c r="H1013" s="20" t="s">
        <v>195</v>
      </c>
      <c r="I1013" s="21" t="s">
        <v>4161</v>
      </c>
      <c r="J1013" s="10" t="s">
        <v>5944</v>
      </c>
      <c r="K1013" s="10" t="s">
        <v>4161</v>
      </c>
    </row>
    <row r="1014" spans="7:11">
      <c r="G1014" s="13" t="s">
        <v>136</v>
      </c>
      <c r="H1014" s="222"/>
      <c r="I1014" s="223" t="s">
        <v>4162</v>
      </c>
      <c r="J1014" s="10" t="s">
        <v>136</v>
      </c>
      <c r="K1014" s="10" t="s">
        <v>4162</v>
      </c>
    </row>
    <row r="1015" spans="7:11">
      <c r="G1015" s="19" t="s">
        <v>136</v>
      </c>
      <c r="H1015" s="20" t="s">
        <v>1577</v>
      </c>
      <c r="I1015" s="21" t="s">
        <v>4163</v>
      </c>
      <c r="J1015" s="10" t="s">
        <v>5945</v>
      </c>
      <c r="K1015" s="10" t="s">
        <v>4163</v>
      </c>
    </row>
    <row r="1016" spans="7:11">
      <c r="G1016" s="19" t="s">
        <v>136</v>
      </c>
      <c r="H1016" s="20" t="s">
        <v>1578</v>
      </c>
      <c r="I1016" s="21" t="s">
        <v>4164</v>
      </c>
      <c r="J1016" s="10" t="s">
        <v>5946</v>
      </c>
      <c r="K1016" s="10" t="s">
        <v>4164</v>
      </c>
    </row>
    <row r="1017" spans="7:11">
      <c r="G1017" s="19" t="s">
        <v>136</v>
      </c>
      <c r="H1017" s="20" t="s">
        <v>1579</v>
      </c>
      <c r="I1017" s="21" t="s">
        <v>4165</v>
      </c>
      <c r="J1017" s="10" t="s">
        <v>5947</v>
      </c>
      <c r="K1017" s="10" t="s">
        <v>4165</v>
      </c>
    </row>
    <row r="1018" spans="7:11">
      <c r="G1018" s="19" t="s">
        <v>136</v>
      </c>
      <c r="H1018" s="20" t="s">
        <v>1580</v>
      </c>
      <c r="I1018" s="21" t="s">
        <v>4166</v>
      </c>
      <c r="J1018" s="10" t="s">
        <v>5948</v>
      </c>
      <c r="K1018" s="10" t="s">
        <v>4166</v>
      </c>
    </row>
    <row r="1019" spans="7:11">
      <c r="G1019" s="19" t="s">
        <v>136</v>
      </c>
      <c r="H1019" s="20" t="s">
        <v>1581</v>
      </c>
      <c r="I1019" s="21" t="s">
        <v>4167</v>
      </c>
      <c r="J1019" s="10" t="s">
        <v>5949</v>
      </c>
      <c r="K1019" s="10" t="s">
        <v>4167</v>
      </c>
    </row>
    <row r="1020" spans="7:11">
      <c r="G1020" s="19" t="s">
        <v>136</v>
      </c>
      <c r="H1020" s="20" t="s">
        <v>1582</v>
      </c>
      <c r="I1020" s="21" t="s">
        <v>4168</v>
      </c>
      <c r="J1020" s="10" t="s">
        <v>5950</v>
      </c>
      <c r="K1020" s="10" t="s">
        <v>4168</v>
      </c>
    </row>
    <row r="1021" spans="7:11">
      <c r="G1021" s="19" t="s">
        <v>136</v>
      </c>
      <c r="H1021" s="20" t="s">
        <v>1583</v>
      </c>
      <c r="I1021" s="21" t="s">
        <v>4169</v>
      </c>
      <c r="J1021" s="10" t="s">
        <v>5951</v>
      </c>
      <c r="K1021" s="10" t="s">
        <v>4169</v>
      </c>
    </row>
    <row r="1022" spans="7:11">
      <c r="G1022" s="19" t="s">
        <v>136</v>
      </c>
      <c r="H1022" s="20" t="s">
        <v>1584</v>
      </c>
      <c r="I1022" s="21" t="s">
        <v>4170</v>
      </c>
      <c r="J1022" s="10" t="s">
        <v>5952</v>
      </c>
      <c r="K1022" s="10" t="s">
        <v>4170</v>
      </c>
    </row>
    <row r="1023" spans="7:11">
      <c r="G1023" s="19" t="s">
        <v>136</v>
      </c>
      <c r="H1023" s="20" t="s">
        <v>1585</v>
      </c>
      <c r="I1023" s="21" t="s">
        <v>4171</v>
      </c>
      <c r="J1023" s="10" t="s">
        <v>5953</v>
      </c>
      <c r="K1023" s="10" t="s">
        <v>4171</v>
      </c>
    </row>
    <row r="1024" spans="7:11">
      <c r="G1024" s="19" t="s">
        <v>136</v>
      </c>
      <c r="H1024" s="20" t="s">
        <v>1586</v>
      </c>
      <c r="I1024" s="21" t="s">
        <v>4172</v>
      </c>
      <c r="J1024" s="10" t="s">
        <v>5954</v>
      </c>
      <c r="K1024" s="10" t="s">
        <v>4172</v>
      </c>
    </row>
    <row r="1025" spans="7:11">
      <c r="G1025" s="19" t="s">
        <v>136</v>
      </c>
      <c r="H1025" s="20" t="s">
        <v>1587</v>
      </c>
      <c r="I1025" s="21" t="s">
        <v>4173</v>
      </c>
      <c r="J1025" s="10" t="s">
        <v>5955</v>
      </c>
      <c r="K1025" s="10" t="s">
        <v>4173</v>
      </c>
    </row>
    <row r="1026" spans="7:11">
      <c r="G1026" s="19" t="s">
        <v>136</v>
      </c>
      <c r="H1026" s="20" t="s">
        <v>1588</v>
      </c>
      <c r="I1026" s="21" t="s">
        <v>4174</v>
      </c>
      <c r="J1026" s="10" t="s">
        <v>5956</v>
      </c>
      <c r="K1026" s="10" t="s">
        <v>4174</v>
      </c>
    </row>
    <row r="1027" spans="7:11">
      <c r="G1027" s="19" t="s">
        <v>136</v>
      </c>
      <c r="H1027" s="20" t="s">
        <v>1589</v>
      </c>
      <c r="I1027" s="21" t="s">
        <v>4175</v>
      </c>
      <c r="J1027" s="10" t="s">
        <v>5957</v>
      </c>
      <c r="K1027" s="10" t="s">
        <v>4175</v>
      </c>
    </row>
    <row r="1028" spans="7:11">
      <c r="G1028" s="19" t="s">
        <v>136</v>
      </c>
      <c r="H1028" s="20" t="s">
        <v>1590</v>
      </c>
      <c r="I1028" s="21" t="s">
        <v>4176</v>
      </c>
      <c r="J1028" s="10" t="s">
        <v>5958</v>
      </c>
      <c r="K1028" s="10" t="s">
        <v>4176</v>
      </c>
    </row>
    <row r="1029" spans="7:11">
      <c r="G1029" s="19" t="s">
        <v>136</v>
      </c>
      <c r="H1029" s="20" t="s">
        <v>1591</v>
      </c>
      <c r="I1029" s="21" t="s">
        <v>4177</v>
      </c>
      <c r="J1029" s="10" t="s">
        <v>5959</v>
      </c>
      <c r="K1029" s="10" t="s">
        <v>4177</v>
      </c>
    </row>
    <row r="1030" spans="7:11">
      <c r="G1030" s="19" t="s">
        <v>136</v>
      </c>
      <c r="H1030" s="20" t="s">
        <v>1592</v>
      </c>
      <c r="I1030" s="21" t="s">
        <v>4178</v>
      </c>
      <c r="J1030" s="10" t="s">
        <v>5960</v>
      </c>
      <c r="K1030" s="10" t="s">
        <v>4178</v>
      </c>
    </row>
    <row r="1031" spans="7:11">
      <c r="G1031" s="19" t="s">
        <v>136</v>
      </c>
      <c r="H1031" s="20" t="s">
        <v>1593</v>
      </c>
      <c r="I1031" s="21" t="s">
        <v>4179</v>
      </c>
      <c r="J1031" s="10" t="s">
        <v>5961</v>
      </c>
      <c r="K1031" s="10" t="s">
        <v>4179</v>
      </c>
    </row>
    <row r="1032" spans="7:11">
      <c r="G1032" s="19" t="s">
        <v>136</v>
      </c>
      <c r="H1032" s="20" t="s">
        <v>1594</v>
      </c>
      <c r="I1032" s="21" t="s">
        <v>4180</v>
      </c>
      <c r="J1032" s="10" t="s">
        <v>5962</v>
      </c>
      <c r="K1032" s="10" t="s">
        <v>4180</v>
      </c>
    </row>
    <row r="1033" spans="7:11">
      <c r="G1033" s="19" t="s">
        <v>136</v>
      </c>
      <c r="H1033" s="20" t="s">
        <v>1595</v>
      </c>
      <c r="I1033" s="21" t="s">
        <v>4181</v>
      </c>
      <c r="J1033" s="10" t="s">
        <v>5963</v>
      </c>
      <c r="K1033" s="10" t="s">
        <v>4181</v>
      </c>
    </row>
    <row r="1034" spans="7:11">
      <c r="G1034" s="19" t="s">
        <v>136</v>
      </c>
      <c r="H1034" s="20" t="s">
        <v>1596</v>
      </c>
      <c r="I1034" s="21" t="s">
        <v>4182</v>
      </c>
      <c r="J1034" s="10" t="s">
        <v>5964</v>
      </c>
      <c r="K1034" s="10" t="s">
        <v>4182</v>
      </c>
    </row>
    <row r="1035" spans="7:11">
      <c r="G1035" s="19" t="s">
        <v>136</v>
      </c>
      <c r="H1035" s="20" t="s">
        <v>1597</v>
      </c>
      <c r="I1035" s="21" t="s">
        <v>4183</v>
      </c>
      <c r="J1035" s="10" t="s">
        <v>5965</v>
      </c>
      <c r="K1035" s="10" t="s">
        <v>4183</v>
      </c>
    </row>
    <row r="1036" spans="7:11">
      <c r="G1036" s="19" t="s">
        <v>136</v>
      </c>
      <c r="H1036" s="20" t="s">
        <v>1598</v>
      </c>
      <c r="I1036" s="21" t="s">
        <v>4184</v>
      </c>
      <c r="J1036" s="10" t="s">
        <v>5966</v>
      </c>
      <c r="K1036" s="10" t="s">
        <v>4184</v>
      </c>
    </row>
    <row r="1037" spans="7:11">
      <c r="G1037" s="19" t="s">
        <v>136</v>
      </c>
      <c r="H1037" s="20" t="s">
        <v>1599</v>
      </c>
      <c r="I1037" s="21" t="s">
        <v>4185</v>
      </c>
      <c r="J1037" s="10" t="s">
        <v>5967</v>
      </c>
      <c r="K1037" s="10" t="s">
        <v>4185</v>
      </c>
    </row>
    <row r="1038" spans="7:11">
      <c r="G1038" s="19" t="s">
        <v>136</v>
      </c>
      <c r="H1038" s="20" t="s">
        <v>1600</v>
      </c>
      <c r="I1038" s="21" t="s">
        <v>4186</v>
      </c>
      <c r="J1038" s="10" t="s">
        <v>5968</v>
      </c>
      <c r="K1038" s="10" t="s">
        <v>4186</v>
      </c>
    </row>
    <row r="1039" spans="7:11">
      <c r="G1039" s="19" t="s">
        <v>136</v>
      </c>
      <c r="H1039" s="20" t="s">
        <v>1601</v>
      </c>
      <c r="I1039" s="21" t="s">
        <v>4187</v>
      </c>
      <c r="J1039" s="10" t="s">
        <v>5969</v>
      </c>
      <c r="K1039" s="10" t="s">
        <v>4187</v>
      </c>
    </row>
    <row r="1040" spans="7:11">
      <c r="G1040" s="19" t="s">
        <v>136</v>
      </c>
      <c r="H1040" s="20" t="s">
        <v>1602</v>
      </c>
      <c r="I1040" s="21" t="s">
        <v>4188</v>
      </c>
      <c r="J1040" s="10" t="s">
        <v>5970</v>
      </c>
      <c r="K1040" s="10" t="s">
        <v>4188</v>
      </c>
    </row>
    <row r="1041" spans="7:11">
      <c r="G1041" s="19" t="s">
        <v>136</v>
      </c>
      <c r="H1041" s="20" t="s">
        <v>1603</v>
      </c>
      <c r="I1041" s="21" t="s">
        <v>4189</v>
      </c>
      <c r="J1041" s="10" t="s">
        <v>5971</v>
      </c>
      <c r="K1041" s="10" t="s">
        <v>4189</v>
      </c>
    </row>
    <row r="1042" spans="7:11">
      <c r="G1042" s="19" t="s">
        <v>136</v>
      </c>
      <c r="H1042" s="20" t="s">
        <v>1604</v>
      </c>
      <c r="I1042" s="21" t="s">
        <v>4190</v>
      </c>
      <c r="J1042" s="10" t="s">
        <v>5972</v>
      </c>
      <c r="K1042" s="10" t="s">
        <v>4190</v>
      </c>
    </row>
    <row r="1043" spans="7:11">
      <c r="G1043" s="19" t="s">
        <v>136</v>
      </c>
      <c r="H1043" s="20" t="s">
        <v>1605</v>
      </c>
      <c r="I1043" s="21" t="s">
        <v>4191</v>
      </c>
      <c r="J1043" s="10" t="s">
        <v>5973</v>
      </c>
      <c r="K1043" s="10" t="s">
        <v>4191</v>
      </c>
    </row>
    <row r="1044" spans="7:11">
      <c r="G1044" s="19" t="s">
        <v>136</v>
      </c>
      <c r="H1044" s="20" t="s">
        <v>1606</v>
      </c>
      <c r="I1044" s="21" t="s">
        <v>4192</v>
      </c>
      <c r="J1044" s="10" t="s">
        <v>5974</v>
      </c>
      <c r="K1044" s="10" t="s">
        <v>4192</v>
      </c>
    </row>
    <row r="1045" spans="7:11">
      <c r="G1045" s="19" t="s">
        <v>136</v>
      </c>
      <c r="H1045" s="20" t="s">
        <v>1607</v>
      </c>
      <c r="I1045" s="21" t="s">
        <v>4193</v>
      </c>
      <c r="J1045" s="10" t="s">
        <v>5975</v>
      </c>
      <c r="K1045" s="10" t="s">
        <v>4193</v>
      </c>
    </row>
    <row r="1046" spans="7:11">
      <c r="G1046" s="19" t="s">
        <v>136</v>
      </c>
      <c r="H1046" s="20" t="s">
        <v>1608</v>
      </c>
      <c r="I1046" s="21" t="s">
        <v>4194</v>
      </c>
      <c r="J1046" s="10" t="s">
        <v>5976</v>
      </c>
      <c r="K1046" s="10" t="s">
        <v>4194</v>
      </c>
    </row>
    <row r="1047" spans="7:11">
      <c r="G1047" s="19" t="s">
        <v>136</v>
      </c>
      <c r="H1047" s="20" t="s">
        <v>1609</v>
      </c>
      <c r="I1047" s="21" t="s">
        <v>4195</v>
      </c>
      <c r="J1047" s="10" t="s">
        <v>5977</v>
      </c>
      <c r="K1047" s="10" t="s">
        <v>4195</v>
      </c>
    </row>
    <row r="1048" spans="7:11">
      <c r="G1048" s="19" t="s">
        <v>136</v>
      </c>
      <c r="H1048" s="20" t="s">
        <v>1610</v>
      </c>
      <c r="I1048" s="21" t="s">
        <v>4196</v>
      </c>
      <c r="J1048" s="10" t="s">
        <v>5978</v>
      </c>
      <c r="K1048" s="10" t="s">
        <v>4196</v>
      </c>
    </row>
    <row r="1049" spans="7:11">
      <c r="G1049" s="19" t="s">
        <v>136</v>
      </c>
      <c r="H1049" s="20" t="s">
        <v>1611</v>
      </c>
      <c r="I1049" s="21" t="s">
        <v>4197</v>
      </c>
      <c r="J1049" s="10" t="s">
        <v>5979</v>
      </c>
      <c r="K1049" s="10" t="s">
        <v>4197</v>
      </c>
    </row>
    <row r="1050" spans="7:11">
      <c r="G1050" s="19" t="s">
        <v>136</v>
      </c>
      <c r="H1050" s="20" t="s">
        <v>1612</v>
      </c>
      <c r="I1050" s="21" t="s">
        <v>4198</v>
      </c>
      <c r="J1050" s="10" t="s">
        <v>5980</v>
      </c>
      <c r="K1050" s="10" t="s">
        <v>4198</v>
      </c>
    </row>
    <row r="1051" spans="7:11">
      <c r="G1051" s="19" t="s">
        <v>136</v>
      </c>
      <c r="H1051" s="20" t="s">
        <v>1613</v>
      </c>
      <c r="I1051" s="21" t="s">
        <v>4199</v>
      </c>
      <c r="J1051" s="10" t="s">
        <v>5981</v>
      </c>
      <c r="K1051" s="10" t="s">
        <v>4199</v>
      </c>
    </row>
    <row r="1052" spans="7:11">
      <c r="G1052" s="19" t="s">
        <v>136</v>
      </c>
      <c r="H1052" s="20" t="s">
        <v>1614</v>
      </c>
      <c r="I1052" s="21" t="s">
        <v>4200</v>
      </c>
      <c r="J1052" s="10" t="s">
        <v>5982</v>
      </c>
      <c r="K1052" s="10" t="s">
        <v>4200</v>
      </c>
    </row>
    <row r="1053" spans="7:11">
      <c r="G1053" s="19" t="s">
        <v>136</v>
      </c>
      <c r="H1053" s="20" t="s">
        <v>1615</v>
      </c>
      <c r="I1053" s="21" t="s">
        <v>4201</v>
      </c>
      <c r="J1053" s="10" t="s">
        <v>5983</v>
      </c>
      <c r="K1053" s="10" t="s">
        <v>4201</v>
      </c>
    </row>
    <row r="1054" spans="7:11">
      <c r="G1054" s="19" t="s">
        <v>136</v>
      </c>
      <c r="H1054" s="20" t="s">
        <v>1616</v>
      </c>
      <c r="I1054" s="21" t="s">
        <v>4202</v>
      </c>
      <c r="J1054" s="10" t="s">
        <v>5984</v>
      </c>
      <c r="K1054" s="10" t="s">
        <v>4202</v>
      </c>
    </row>
    <row r="1055" spans="7:11">
      <c r="G1055" s="19" t="s">
        <v>136</v>
      </c>
      <c r="H1055" s="20" t="s">
        <v>1617</v>
      </c>
      <c r="I1055" s="21" t="s">
        <v>4203</v>
      </c>
      <c r="J1055" s="10" t="s">
        <v>5985</v>
      </c>
      <c r="K1055" s="10" t="s">
        <v>4203</v>
      </c>
    </row>
    <row r="1056" spans="7:11">
      <c r="G1056" s="19" t="s">
        <v>136</v>
      </c>
      <c r="H1056" s="20" t="s">
        <v>1618</v>
      </c>
      <c r="I1056" s="21" t="s">
        <v>4204</v>
      </c>
      <c r="J1056" s="10" t="s">
        <v>5986</v>
      </c>
      <c r="K1056" s="10" t="s">
        <v>4204</v>
      </c>
    </row>
    <row r="1057" spans="7:11">
      <c r="G1057" s="19" t="s">
        <v>136</v>
      </c>
      <c r="H1057" s="20" t="s">
        <v>1619</v>
      </c>
      <c r="I1057" s="21" t="s">
        <v>4205</v>
      </c>
      <c r="J1057" s="10" t="s">
        <v>5987</v>
      </c>
      <c r="K1057" s="10" t="s">
        <v>4205</v>
      </c>
    </row>
    <row r="1058" spans="7:11">
      <c r="G1058" s="19" t="s">
        <v>136</v>
      </c>
      <c r="H1058" s="20" t="s">
        <v>1620</v>
      </c>
      <c r="I1058" s="21" t="s">
        <v>4206</v>
      </c>
      <c r="J1058" s="10" t="s">
        <v>5988</v>
      </c>
      <c r="K1058" s="10" t="s">
        <v>4206</v>
      </c>
    </row>
    <row r="1059" spans="7:11">
      <c r="G1059" s="19" t="s">
        <v>136</v>
      </c>
      <c r="H1059" s="20" t="s">
        <v>1621</v>
      </c>
      <c r="I1059" s="21" t="s">
        <v>4207</v>
      </c>
      <c r="J1059" s="10" t="s">
        <v>5989</v>
      </c>
      <c r="K1059" s="10" t="s">
        <v>4207</v>
      </c>
    </row>
    <row r="1060" spans="7:11">
      <c r="G1060" s="19" t="s">
        <v>136</v>
      </c>
      <c r="H1060" s="20" t="s">
        <v>1622</v>
      </c>
      <c r="I1060" s="21" t="s">
        <v>4208</v>
      </c>
      <c r="J1060" s="10" t="s">
        <v>5990</v>
      </c>
      <c r="K1060" s="10" t="s">
        <v>4208</v>
      </c>
    </row>
    <row r="1061" spans="7:11">
      <c r="G1061" s="19" t="s">
        <v>136</v>
      </c>
      <c r="H1061" s="20" t="s">
        <v>1623</v>
      </c>
      <c r="I1061" s="21" t="s">
        <v>4209</v>
      </c>
      <c r="J1061" s="10" t="s">
        <v>5991</v>
      </c>
      <c r="K1061" s="10" t="s">
        <v>4209</v>
      </c>
    </row>
    <row r="1062" spans="7:11">
      <c r="G1062" s="19" t="s">
        <v>136</v>
      </c>
      <c r="H1062" s="20" t="s">
        <v>1624</v>
      </c>
      <c r="I1062" s="21" t="s">
        <v>4210</v>
      </c>
      <c r="J1062" s="10" t="s">
        <v>5992</v>
      </c>
      <c r="K1062" s="10" t="s">
        <v>4210</v>
      </c>
    </row>
    <row r="1063" spans="7:11">
      <c r="G1063" s="19" t="s">
        <v>136</v>
      </c>
      <c r="H1063" s="20" t="s">
        <v>1399</v>
      </c>
      <c r="I1063" s="21" t="s">
        <v>4211</v>
      </c>
      <c r="J1063" s="10" t="s">
        <v>5993</v>
      </c>
      <c r="K1063" s="10" t="s">
        <v>4211</v>
      </c>
    </row>
    <row r="1064" spans="7:11">
      <c r="G1064" s="220" t="s">
        <v>136</v>
      </c>
      <c r="H1064" s="19" t="s">
        <v>1625</v>
      </c>
      <c r="I1064" s="221" t="s">
        <v>4212</v>
      </c>
      <c r="J1064" s="10" t="s">
        <v>5994</v>
      </c>
      <c r="K1064" s="10" t="s">
        <v>4212</v>
      </c>
    </row>
    <row r="1065" spans="7:11">
      <c r="G1065" s="19" t="s">
        <v>136</v>
      </c>
      <c r="H1065" s="20" t="s">
        <v>1626</v>
      </c>
      <c r="I1065" s="21" t="s">
        <v>4213</v>
      </c>
      <c r="J1065" s="10" t="s">
        <v>5995</v>
      </c>
      <c r="K1065" s="10" t="s">
        <v>4213</v>
      </c>
    </row>
    <row r="1066" spans="7:11">
      <c r="G1066" s="19" t="s">
        <v>136</v>
      </c>
      <c r="H1066" s="20" t="s">
        <v>1627</v>
      </c>
      <c r="I1066" s="21" t="s">
        <v>4214</v>
      </c>
      <c r="J1066" s="10" t="s">
        <v>5996</v>
      </c>
      <c r="K1066" s="10" t="s">
        <v>4214</v>
      </c>
    </row>
    <row r="1067" spans="7:11">
      <c r="G1067" s="19" t="s">
        <v>136</v>
      </c>
      <c r="H1067" s="20" t="s">
        <v>1628</v>
      </c>
      <c r="I1067" s="21" t="s">
        <v>4215</v>
      </c>
      <c r="J1067" s="10" t="s">
        <v>5997</v>
      </c>
      <c r="K1067" s="10" t="s">
        <v>4215</v>
      </c>
    </row>
    <row r="1068" spans="7:11">
      <c r="G1068" s="19" t="s">
        <v>136</v>
      </c>
      <c r="H1068" s="20" t="s">
        <v>1629</v>
      </c>
      <c r="I1068" s="21" t="s">
        <v>4216</v>
      </c>
      <c r="J1068" s="10" t="s">
        <v>5998</v>
      </c>
      <c r="K1068" s="10" t="s">
        <v>4216</v>
      </c>
    </row>
    <row r="1069" spans="7:11">
      <c r="G1069" s="13" t="s">
        <v>140</v>
      </c>
      <c r="H1069" s="222"/>
      <c r="I1069" s="223" t="s">
        <v>4217</v>
      </c>
      <c r="J1069" s="10" t="s">
        <v>140</v>
      </c>
      <c r="K1069" s="10" t="s">
        <v>4217</v>
      </c>
    </row>
    <row r="1070" spans="7:11">
      <c r="G1070" s="19" t="s">
        <v>140</v>
      </c>
      <c r="H1070" s="20" t="s">
        <v>1630</v>
      </c>
      <c r="I1070" s="21" t="s">
        <v>4218</v>
      </c>
      <c r="J1070" s="10" t="s">
        <v>5999</v>
      </c>
      <c r="K1070" s="10" t="s">
        <v>4218</v>
      </c>
    </row>
    <row r="1071" spans="7:11">
      <c r="G1071" s="19" t="s">
        <v>140</v>
      </c>
      <c r="H1071" s="20" t="s">
        <v>1631</v>
      </c>
      <c r="I1071" s="21" t="s">
        <v>4219</v>
      </c>
      <c r="J1071" s="10" t="s">
        <v>6000</v>
      </c>
      <c r="K1071" s="10" t="s">
        <v>4219</v>
      </c>
    </row>
    <row r="1072" spans="7:11">
      <c r="G1072" s="19" t="s">
        <v>140</v>
      </c>
      <c r="H1072" s="20" t="s">
        <v>1632</v>
      </c>
      <c r="I1072" s="21" t="s">
        <v>4220</v>
      </c>
      <c r="J1072" s="10" t="s">
        <v>6001</v>
      </c>
      <c r="K1072" s="10" t="s">
        <v>4220</v>
      </c>
    </row>
    <row r="1073" spans="7:11">
      <c r="G1073" s="19" t="s">
        <v>140</v>
      </c>
      <c r="H1073" s="20" t="s">
        <v>1633</v>
      </c>
      <c r="I1073" s="21" t="s">
        <v>4221</v>
      </c>
      <c r="J1073" s="10" t="s">
        <v>6002</v>
      </c>
      <c r="K1073" s="10" t="s">
        <v>4221</v>
      </c>
    </row>
    <row r="1074" spans="7:11">
      <c r="G1074" s="19" t="s">
        <v>140</v>
      </c>
      <c r="H1074" s="20" t="s">
        <v>1634</v>
      </c>
      <c r="I1074" s="21" t="s">
        <v>4222</v>
      </c>
      <c r="J1074" s="10" t="s">
        <v>6003</v>
      </c>
      <c r="K1074" s="10" t="s">
        <v>4222</v>
      </c>
    </row>
    <row r="1075" spans="7:11">
      <c r="G1075" s="19" t="s">
        <v>140</v>
      </c>
      <c r="H1075" s="20" t="s">
        <v>1635</v>
      </c>
      <c r="I1075" s="21" t="s">
        <v>4223</v>
      </c>
      <c r="J1075" s="10" t="s">
        <v>6004</v>
      </c>
      <c r="K1075" s="10" t="s">
        <v>4223</v>
      </c>
    </row>
    <row r="1076" spans="7:11">
      <c r="G1076" s="19" t="s">
        <v>140</v>
      </c>
      <c r="H1076" s="20" t="s">
        <v>1636</v>
      </c>
      <c r="I1076" s="21" t="s">
        <v>4224</v>
      </c>
      <c r="J1076" s="10" t="s">
        <v>6005</v>
      </c>
      <c r="K1076" s="10" t="s">
        <v>4224</v>
      </c>
    </row>
    <row r="1077" spans="7:11">
      <c r="G1077" s="19" t="s">
        <v>140</v>
      </c>
      <c r="H1077" s="20" t="s">
        <v>1637</v>
      </c>
      <c r="I1077" s="21" t="s">
        <v>4225</v>
      </c>
      <c r="J1077" s="10" t="s">
        <v>6006</v>
      </c>
      <c r="K1077" s="10" t="s">
        <v>4225</v>
      </c>
    </row>
    <row r="1078" spans="7:11">
      <c r="G1078" s="19" t="s">
        <v>140</v>
      </c>
      <c r="H1078" s="20" t="s">
        <v>1638</v>
      </c>
      <c r="I1078" s="21" t="s">
        <v>4226</v>
      </c>
      <c r="J1078" s="10" t="s">
        <v>6007</v>
      </c>
      <c r="K1078" s="10" t="s">
        <v>4226</v>
      </c>
    </row>
    <row r="1079" spans="7:11">
      <c r="G1079" s="19" t="s">
        <v>140</v>
      </c>
      <c r="H1079" s="20" t="s">
        <v>1639</v>
      </c>
      <c r="I1079" s="21" t="s">
        <v>4227</v>
      </c>
      <c r="J1079" s="10" t="s">
        <v>6008</v>
      </c>
      <c r="K1079" s="10" t="s">
        <v>4227</v>
      </c>
    </row>
    <row r="1080" spans="7:11">
      <c r="G1080" s="19" t="s">
        <v>140</v>
      </c>
      <c r="H1080" s="20" t="s">
        <v>1640</v>
      </c>
      <c r="I1080" s="21" t="s">
        <v>4228</v>
      </c>
      <c r="J1080" s="10" t="s">
        <v>6009</v>
      </c>
      <c r="K1080" s="10" t="s">
        <v>4228</v>
      </c>
    </row>
    <row r="1081" spans="7:11">
      <c r="G1081" s="19" t="s">
        <v>140</v>
      </c>
      <c r="H1081" s="20" t="s">
        <v>1641</v>
      </c>
      <c r="I1081" s="21" t="s">
        <v>4229</v>
      </c>
      <c r="J1081" s="10" t="s">
        <v>6010</v>
      </c>
      <c r="K1081" s="10" t="s">
        <v>4229</v>
      </c>
    </row>
    <row r="1082" spans="7:11">
      <c r="G1082" s="19" t="s">
        <v>140</v>
      </c>
      <c r="H1082" s="20" t="s">
        <v>1642</v>
      </c>
      <c r="I1082" s="21" t="s">
        <v>4230</v>
      </c>
      <c r="J1082" s="10" t="s">
        <v>6011</v>
      </c>
      <c r="K1082" s="10" t="s">
        <v>4230</v>
      </c>
    </row>
    <row r="1083" spans="7:11">
      <c r="G1083" s="19" t="s">
        <v>140</v>
      </c>
      <c r="H1083" s="20" t="s">
        <v>1643</v>
      </c>
      <c r="I1083" s="21" t="s">
        <v>4231</v>
      </c>
      <c r="J1083" s="10" t="s">
        <v>6012</v>
      </c>
      <c r="K1083" s="10" t="s">
        <v>4231</v>
      </c>
    </row>
    <row r="1084" spans="7:11">
      <c r="G1084" s="19" t="s">
        <v>140</v>
      </c>
      <c r="H1084" s="20" t="s">
        <v>1644</v>
      </c>
      <c r="I1084" s="21" t="s">
        <v>4232</v>
      </c>
      <c r="J1084" s="10" t="s">
        <v>6013</v>
      </c>
      <c r="K1084" s="10" t="s">
        <v>4232</v>
      </c>
    </row>
    <row r="1085" spans="7:11">
      <c r="G1085" s="19" t="s">
        <v>140</v>
      </c>
      <c r="H1085" s="20" t="s">
        <v>1645</v>
      </c>
      <c r="I1085" s="21" t="s">
        <v>4233</v>
      </c>
      <c r="J1085" s="10" t="s">
        <v>6014</v>
      </c>
      <c r="K1085" s="10" t="s">
        <v>4233</v>
      </c>
    </row>
    <row r="1086" spans="7:11">
      <c r="G1086" s="19" t="s">
        <v>140</v>
      </c>
      <c r="H1086" s="20" t="s">
        <v>1646</v>
      </c>
      <c r="I1086" s="21" t="s">
        <v>4234</v>
      </c>
      <c r="J1086" s="10" t="s">
        <v>6015</v>
      </c>
      <c r="K1086" s="10" t="s">
        <v>4234</v>
      </c>
    </row>
    <row r="1087" spans="7:11">
      <c r="G1087" s="19" t="s">
        <v>140</v>
      </c>
      <c r="H1087" s="20" t="s">
        <v>788</v>
      </c>
      <c r="I1087" s="21" t="s">
        <v>4235</v>
      </c>
      <c r="J1087" s="10" t="s">
        <v>6016</v>
      </c>
      <c r="K1087" s="10" t="s">
        <v>4235</v>
      </c>
    </row>
    <row r="1088" spans="7:11">
      <c r="G1088" s="19" t="s">
        <v>140</v>
      </c>
      <c r="H1088" s="20" t="s">
        <v>1647</v>
      </c>
      <c r="I1088" s="21" t="s">
        <v>4236</v>
      </c>
      <c r="J1088" s="10" t="s">
        <v>6017</v>
      </c>
      <c r="K1088" s="10" t="s">
        <v>4236</v>
      </c>
    </row>
    <row r="1089" spans="7:11">
      <c r="G1089" s="19" t="s">
        <v>140</v>
      </c>
      <c r="H1089" s="20" t="s">
        <v>1648</v>
      </c>
      <c r="I1089" s="21" t="s">
        <v>4237</v>
      </c>
      <c r="J1089" s="10" t="s">
        <v>6018</v>
      </c>
      <c r="K1089" s="10" t="s">
        <v>4237</v>
      </c>
    </row>
    <row r="1090" spans="7:11">
      <c r="G1090" s="19" t="s">
        <v>140</v>
      </c>
      <c r="H1090" s="20" t="s">
        <v>1111</v>
      </c>
      <c r="I1090" s="21" t="s">
        <v>4238</v>
      </c>
      <c r="J1090" s="10" t="s">
        <v>6019</v>
      </c>
      <c r="K1090" s="10" t="s">
        <v>4238</v>
      </c>
    </row>
    <row r="1091" spans="7:11">
      <c r="G1091" s="19" t="s">
        <v>140</v>
      </c>
      <c r="H1091" s="20" t="s">
        <v>1649</v>
      </c>
      <c r="I1091" s="21" t="s">
        <v>4239</v>
      </c>
      <c r="J1091" s="10" t="s">
        <v>6020</v>
      </c>
      <c r="K1091" s="10" t="s">
        <v>4239</v>
      </c>
    </row>
    <row r="1092" spans="7:11">
      <c r="G1092" s="19" t="s">
        <v>140</v>
      </c>
      <c r="H1092" s="20" t="s">
        <v>1650</v>
      </c>
      <c r="I1092" s="21" t="s">
        <v>4240</v>
      </c>
      <c r="J1092" s="10" t="s">
        <v>6021</v>
      </c>
      <c r="K1092" s="10" t="s">
        <v>4240</v>
      </c>
    </row>
    <row r="1093" spans="7:11">
      <c r="G1093" s="19" t="s">
        <v>140</v>
      </c>
      <c r="H1093" s="20" t="s">
        <v>1651</v>
      </c>
      <c r="I1093" s="21" t="s">
        <v>4241</v>
      </c>
      <c r="J1093" s="10" t="s">
        <v>6022</v>
      </c>
      <c r="K1093" s="10" t="s">
        <v>4241</v>
      </c>
    </row>
    <row r="1094" spans="7:11">
      <c r="G1094" s="220" t="s">
        <v>140</v>
      </c>
      <c r="H1094" s="19" t="s">
        <v>1652</v>
      </c>
      <c r="I1094" s="221" t="s">
        <v>4242</v>
      </c>
      <c r="J1094" s="10" t="s">
        <v>6023</v>
      </c>
      <c r="K1094" s="10" t="s">
        <v>4242</v>
      </c>
    </row>
    <row r="1095" spans="7:11">
      <c r="G1095" s="19" t="s">
        <v>140</v>
      </c>
      <c r="H1095" s="20" t="s">
        <v>1653</v>
      </c>
      <c r="I1095" s="21" t="s">
        <v>4243</v>
      </c>
      <c r="J1095" s="10" t="s">
        <v>6024</v>
      </c>
      <c r="K1095" s="10" t="s">
        <v>4243</v>
      </c>
    </row>
    <row r="1096" spans="7:11">
      <c r="G1096" s="19" t="s">
        <v>140</v>
      </c>
      <c r="H1096" s="20" t="s">
        <v>1654</v>
      </c>
      <c r="I1096" s="21" t="s">
        <v>4244</v>
      </c>
      <c r="J1096" s="10" t="s">
        <v>6025</v>
      </c>
      <c r="K1096" s="10" t="s">
        <v>4244</v>
      </c>
    </row>
    <row r="1097" spans="7:11">
      <c r="G1097" s="19" t="s">
        <v>140</v>
      </c>
      <c r="H1097" s="20" t="s">
        <v>1655</v>
      </c>
      <c r="I1097" s="21" t="s">
        <v>4245</v>
      </c>
      <c r="J1097" s="10" t="s">
        <v>6026</v>
      </c>
      <c r="K1097" s="10" t="s">
        <v>4245</v>
      </c>
    </row>
    <row r="1098" spans="7:11">
      <c r="G1098" s="19" t="s">
        <v>140</v>
      </c>
      <c r="H1098" s="20" t="s">
        <v>1656</v>
      </c>
      <c r="I1098" s="21" t="s">
        <v>4246</v>
      </c>
      <c r="J1098" s="10" t="s">
        <v>6027</v>
      </c>
      <c r="K1098" s="10" t="s">
        <v>4246</v>
      </c>
    </row>
    <row r="1099" spans="7:11">
      <c r="G1099" s="13" t="s">
        <v>147</v>
      </c>
      <c r="H1099" s="222"/>
      <c r="I1099" s="223" t="s">
        <v>4247</v>
      </c>
      <c r="J1099" s="10" t="s">
        <v>147</v>
      </c>
      <c r="K1099" s="10" t="s">
        <v>4247</v>
      </c>
    </row>
    <row r="1100" spans="7:11">
      <c r="G1100" s="19" t="s">
        <v>147</v>
      </c>
      <c r="H1100" s="20" t="s">
        <v>1657</v>
      </c>
      <c r="I1100" s="21" t="s">
        <v>4248</v>
      </c>
      <c r="J1100" s="10" t="s">
        <v>6028</v>
      </c>
      <c r="K1100" s="10" t="s">
        <v>4248</v>
      </c>
    </row>
    <row r="1101" spans="7:11">
      <c r="G1101" s="19" t="s">
        <v>147</v>
      </c>
      <c r="H1101" s="20" t="s">
        <v>1658</v>
      </c>
      <c r="I1101" s="21" t="s">
        <v>4249</v>
      </c>
      <c r="J1101" s="10" t="s">
        <v>6029</v>
      </c>
      <c r="K1101" s="10" t="s">
        <v>4249</v>
      </c>
    </row>
    <row r="1102" spans="7:11">
      <c r="G1102" s="19" t="s">
        <v>147</v>
      </c>
      <c r="H1102" s="20" t="s">
        <v>1659</v>
      </c>
      <c r="I1102" s="21" t="s">
        <v>4250</v>
      </c>
      <c r="J1102" s="10" t="s">
        <v>6030</v>
      </c>
      <c r="K1102" s="10" t="s">
        <v>4250</v>
      </c>
    </row>
    <row r="1103" spans="7:11">
      <c r="G1103" s="19" t="s">
        <v>147</v>
      </c>
      <c r="H1103" s="20" t="s">
        <v>1660</v>
      </c>
      <c r="I1103" s="21" t="s">
        <v>4251</v>
      </c>
      <c r="J1103" s="10" t="s">
        <v>6031</v>
      </c>
      <c r="K1103" s="10" t="s">
        <v>4251</v>
      </c>
    </row>
    <row r="1104" spans="7:11">
      <c r="G1104" s="19" t="s">
        <v>147</v>
      </c>
      <c r="H1104" s="20" t="s">
        <v>1661</v>
      </c>
      <c r="I1104" s="21" t="s">
        <v>4252</v>
      </c>
      <c r="J1104" s="10" t="s">
        <v>6032</v>
      </c>
      <c r="K1104" s="10" t="s">
        <v>4252</v>
      </c>
    </row>
    <row r="1105" spans="7:11">
      <c r="G1105" s="19" t="s">
        <v>147</v>
      </c>
      <c r="H1105" s="20" t="s">
        <v>1662</v>
      </c>
      <c r="I1105" s="21" t="s">
        <v>4253</v>
      </c>
      <c r="J1105" s="10" t="s">
        <v>6033</v>
      </c>
      <c r="K1105" s="10" t="s">
        <v>4253</v>
      </c>
    </row>
    <row r="1106" spans="7:11">
      <c r="G1106" s="19" t="s">
        <v>147</v>
      </c>
      <c r="H1106" s="20" t="s">
        <v>1663</v>
      </c>
      <c r="I1106" s="21" t="s">
        <v>4254</v>
      </c>
      <c r="J1106" s="10" t="s">
        <v>6034</v>
      </c>
      <c r="K1106" s="10" t="s">
        <v>4254</v>
      </c>
    </row>
    <row r="1107" spans="7:11">
      <c r="G1107" s="19" t="s">
        <v>147</v>
      </c>
      <c r="H1107" s="20" t="s">
        <v>1664</v>
      </c>
      <c r="I1107" s="21" t="s">
        <v>4255</v>
      </c>
      <c r="J1107" s="10" t="s">
        <v>6035</v>
      </c>
      <c r="K1107" s="10" t="s">
        <v>4255</v>
      </c>
    </row>
    <row r="1108" spans="7:11">
      <c r="G1108" s="19" t="s">
        <v>147</v>
      </c>
      <c r="H1108" s="20" t="s">
        <v>1665</v>
      </c>
      <c r="I1108" s="21" t="s">
        <v>4256</v>
      </c>
      <c r="J1108" s="10" t="s">
        <v>6036</v>
      </c>
      <c r="K1108" s="10" t="s">
        <v>4256</v>
      </c>
    </row>
    <row r="1109" spans="7:11">
      <c r="G1109" s="19" t="s">
        <v>147</v>
      </c>
      <c r="H1109" s="20" t="s">
        <v>1666</v>
      </c>
      <c r="I1109" s="21" t="s">
        <v>4257</v>
      </c>
      <c r="J1109" s="10" t="s">
        <v>6037</v>
      </c>
      <c r="K1109" s="10" t="s">
        <v>4257</v>
      </c>
    </row>
    <row r="1110" spans="7:11">
      <c r="G1110" s="19" t="s">
        <v>147</v>
      </c>
      <c r="H1110" s="20" t="s">
        <v>1667</v>
      </c>
      <c r="I1110" s="21" t="s">
        <v>4258</v>
      </c>
      <c r="J1110" s="10" t="s">
        <v>6038</v>
      </c>
      <c r="K1110" s="10" t="s">
        <v>4258</v>
      </c>
    </row>
    <row r="1111" spans="7:11">
      <c r="G1111" s="19" t="s">
        <v>147</v>
      </c>
      <c r="H1111" s="20" t="s">
        <v>1668</v>
      </c>
      <c r="I1111" s="21" t="s">
        <v>4259</v>
      </c>
      <c r="J1111" s="10" t="s">
        <v>6039</v>
      </c>
      <c r="K1111" s="10" t="s">
        <v>4259</v>
      </c>
    </row>
    <row r="1112" spans="7:11">
      <c r="G1112" s="19" t="s">
        <v>147</v>
      </c>
      <c r="H1112" s="20" t="s">
        <v>1669</v>
      </c>
      <c r="I1112" s="21" t="s">
        <v>4260</v>
      </c>
      <c r="J1112" s="10" t="s">
        <v>6040</v>
      </c>
      <c r="K1112" s="10" t="s">
        <v>4260</v>
      </c>
    </row>
    <row r="1113" spans="7:11">
      <c r="G1113" s="19" t="s">
        <v>147</v>
      </c>
      <c r="H1113" s="20" t="s">
        <v>1670</v>
      </c>
      <c r="I1113" s="21" t="s">
        <v>4261</v>
      </c>
      <c r="J1113" s="10" t="s">
        <v>6041</v>
      </c>
      <c r="K1113" s="10" t="s">
        <v>4261</v>
      </c>
    </row>
    <row r="1114" spans="7:11">
      <c r="G1114" s="220" t="s">
        <v>147</v>
      </c>
      <c r="H1114" s="19" t="s">
        <v>1671</v>
      </c>
      <c r="I1114" s="221" t="s">
        <v>4262</v>
      </c>
      <c r="J1114" s="10" t="s">
        <v>6042</v>
      </c>
      <c r="K1114" s="10" t="s">
        <v>4262</v>
      </c>
    </row>
    <row r="1115" spans="7:11">
      <c r="G1115" s="19" t="s">
        <v>147</v>
      </c>
      <c r="H1115" s="20" t="s">
        <v>1672</v>
      </c>
      <c r="I1115" s="21" t="s">
        <v>4263</v>
      </c>
      <c r="J1115" s="10" t="s">
        <v>6043</v>
      </c>
      <c r="K1115" s="10" t="s">
        <v>4263</v>
      </c>
    </row>
    <row r="1116" spans="7:11">
      <c r="G1116" s="19" t="s">
        <v>147</v>
      </c>
      <c r="H1116" s="20" t="s">
        <v>1673</v>
      </c>
      <c r="I1116" s="21" t="s">
        <v>4264</v>
      </c>
      <c r="J1116" s="10" t="s">
        <v>6044</v>
      </c>
      <c r="K1116" s="10" t="s">
        <v>4264</v>
      </c>
    </row>
    <row r="1117" spans="7:11">
      <c r="G1117" s="19" t="s">
        <v>147</v>
      </c>
      <c r="H1117" s="20" t="s">
        <v>1674</v>
      </c>
      <c r="I1117" s="21" t="s">
        <v>4265</v>
      </c>
      <c r="J1117" s="10" t="s">
        <v>6045</v>
      </c>
      <c r="K1117" s="10" t="s">
        <v>4265</v>
      </c>
    </row>
    <row r="1118" spans="7:11">
      <c r="G1118" s="19" t="s">
        <v>147</v>
      </c>
      <c r="H1118" s="20" t="s">
        <v>1675</v>
      </c>
      <c r="I1118" s="21" t="s">
        <v>4266</v>
      </c>
      <c r="J1118" s="10" t="s">
        <v>6046</v>
      </c>
      <c r="K1118" s="10" t="s">
        <v>4266</v>
      </c>
    </row>
    <row r="1119" spans="7:11">
      <c r="G1119" s="13" t="s">
        <v>150</v>
      </c>
      <c r="H1119" s="222"/>
      <c r="I1119" s="223" t="s">
        <v>4267</v>
      </c>
      <c r="J1119" s="10" t="s">
        <v>150</v>
      </c>
      <c r="K1119" s="10" t="s">
        <v>4267</v>
      </c>
    </row>
    <row r="1120" spans="7:11">
      <c r="G1120" s="19" t="s">
        <v>150</v>
      </c>
      <c r="H1120" s="20" t="s">
        <v>1676</v>
      </c>
      <c r="I1120" s="21" t="s">
        <v>4268</v>
      </c>
      <c r="J1120" s="10" t="s">
        <v>6047</v>
      </c>
      <c r="K1120" s="10" t="s">
        <v>4268</v>
      </c>
    </row>
    <row r="1121" spans="7:11">
      <c r="G1121" s="19" t="s">
        <v>150</v>
      </c>
      <c r="H1121" s="20" t="s">
        <v>1677</v>
      </c>
      <c r="I1121" s="21" t="s">
        <v>4269</v>
      </c>
      <c r="J1121" s="10" t="s">
        <v>6048</v>
      </c>
      <c r="K1121" s="10" t="s">
        <v>4269</v>
      </c>
    </row>
    <row r="1122" spans="7:11">
      <c r="G1122" s="19" t="s">
        <v>150</v>
      </c>
      <c r="H1122" s="20" t="s">
        <v>1678</v>
      </c>
      <c r="I1122" s="21" t="s">
        <v>4270</v>
      </c>
      <c r="J1122" s="10" t="s">
        <v>6049</v>
      </c>
      <c r="K1122" s="10" t="s">
        <v>4270</v>
      </c>
    </row>
    <row r="1123" spans="7:11">
      <c r="G1123" s="19" t="s">
        <v>150</v>
      </c>
      <c r="H1123" s="20" t="s">
        <v>1679</v>
      </c>
      <c r="I1123" s="21" t="s">
        <v>4271</v>
      </c>
      <c r="J1123" s="10" t="s">
        <v>6050</v>
      </c>
      <c r="K1123" s="10" t="s">
        <v>4271</v>
      </c>
    </row>
    <row r="1124" spans="7:11">
      <c r="G1124" s="19" t="s">
        <v>150</v>
      </c>
      <c r="H1124" s="20" t="s">
        <v>1680</v>
      </c>
      <c r="I1124" s="21" t="s">
        <v>4272</v>
      </c>
      <c r="J1124" s="10" t="s">
        <v>6051</v>
      </c>
      <c r="K1124" s="10" t="s">
        <v>4272</v>
      </c>
    </row>
    <row r="1125" spans="7:11">
      <c r="G1125" s="19" t="s">
        <v>150</v>
      </c>
      <c r="H1125" s="20" t="s">
        <v>1681</v>
      </c>
      <c r="I1125" s="21" t="s">
        <v>4273</v>
      </c>
      <c r="J1125" s="10" t="s">
        <v>6052</v>
      </c>
      <c r="K1125" s="10" t="s">
        <v>4273</v>
      </c>
    </row>
    <row r="1126" spans="7:11">
      <c r="G1126" s="19" t="s">
        <v>150</v>
      </c>
      <c r="H1126" s="20" t="s">
        <v>1682</v>
      </c>
      <c r="I1126" s="21" t="s">
        <v>4274</v>
      </c>
      <c r="J1126" s="10" t="s">
        <v>6053</v>
      </c>
      <c r="K1126" s="10" t="s">
        <v>4274</v>
      </c>
    </row>
    <row r="1127" spans="7:11">
      <c r="G1127" s="19" t="s">
        <v>150</v>
      </c>
      <c r="H1127" s="20" t="s">
        <v>1683</v>
      </c>
      <c r="I1127" s="21" t="s">
        <v>4275</v>
      </c>
      <c r="J1127" s="10" t="s">
        <v>6054</v>
      </c>
      <c r="K1127" s="10" t="s">
        <v>4275</v>
      </c>
    </row>
    <row r="1128" spans="7:11">
      <c r="G1128" s="19" t="s">
        <v>150</v>
      </c>
      <c r="H1128" s="20" t="s">
        <v>1684</v>
      </c>
      <c r="I1128" s="21" t="s">
        <v>4276</v>
      </c>
      <c r="J1128" s="10" t="s">
        <v>6055</v>
      </c>
      <c r="K1128" s="10" t="s">
        <v>4276</v>
      </c>
    </row>
    <row r="1129" spans="7:11">
      <c r="G1129" s="19" t="s">
        <v>150</v>
      </c>
      <c r="H1129" s="20" t="s">
        <v>1685</v>
      </c>
      <c r="I1129" s="21" t="s">
        <v>4277</v>
      </c>
      <c r="J1129" s="10" t="s">
        <v>6056</v>
      </c>
      <c r="K1129" s="10" t="s">
        <v>4277</v>
      </c>
    </row>
    <row r="1130" spans="7:11">
      <c r="G1130" s="19" t="s">
        <v>150</v>
      </c>
      <c r="H1130" s="20" t="s">
        <v>1686</v>
      </c>
      <c r="I1130" s="21" t="s">
        <v>4278</v>
      </c>
      <c r="J1130" s="10" t="s">
        <v>6057</v>
      </c>
      <c r="K1130" s="10" t="s">
        <v>4278</v>
      </c>
    </row>
    <row r="1131" spans="7:11">
      <c r="G1131" s="19" t="s">
        <v>150</v>
      </c>
      <c r="H1131" s="20" t="s">
        <v>1687</v>
      </c>
      <c r="I1131" s="21" t="s">
        <v>4279</v>
      </c>
      <c r="J1131" s="10" t="s">
        <v>6058</v>
      </c>
      <c r="K1131" s="10" t="s">
        <v>4279</v>
      </c>
    </row>
    <row r="1132" spans="7:11">
      <c r="G1132" s="19" t="s">
        <v>150</v>
      </c>
      <c r="H1132" s="20" t="s">
        <v>1688</v>
      </c>
      <c r="I1132" s="21" t="s">
        <v>4280</v>
      </c>
      <c r="J1132" s="10" t="s">
        <v>6059</v>
      </c>
      <c r="K1132" s="10" t="s">
        <v>4280</v>
      </c>
    </row>
    <row r="1133" spans="7:11">
      <c r="G1133" s="19" t="s">
        <v>150</v>
      </c>
      <c r="H1133" s="20" t="s">
        <v>1689</v>
      </c>
      <c r="I1133" s="21" t="s">
        <v>4281</v>
      </c>
      <c r="J1133" s="10" t="s">
        <v>6060</v>
      </c>
      <c r="K1133" s="10" t="s">
        <v>4281</v>
      </c>
    </row>
    <row r="1134" spans="7:11">
      <c r="G1134" s="19" t="s">
        <v>150</v>
      </c>
      <c r="H1134" s="20" t="s">
        <v>1690</v>
      </c>
      <c r="I1134" s="21" t="s">
        <v>4282</v>
      </c>
      <c r="J1134" s="10" t="s">
        <v>6061</v>
      </c>
      <c r="K1134" s="10" t="s">
        <v>4282</v>
      </c>
    </row>
    <row r="1135" spans="7:11">
      <c r="G1135" s="19" t="s">
        <v>150</v>
      </c>
      <c r="H1135" s="20" t="s">
        <v>1691</v>
      </c>
      <c r="I1135" s="21" t="s">
        <v>4283</v>
      </c>
      <c r="J1135" s="10" t="s">
        <v>6062</v>
      </c>
      <c r="K1135" s="10" t="s">
        <v>4283</v>
      </c>
    </row>
    <row r="1136" spans="7:11">
      <c r="G1136" s="19" t="s">
        <v>150</v>
      </c>
      <c r="H1136" s="20" t="s">
        <v>1692</v>
      </c>
      <c r="I1136" s="21" t="s">
        <v>4284</v>
      </c>
      <c r="J1136" s="10" t="s">
        <v>6063</v>
      </c>
      <c r="K1136" s="10" t="s">
        <v>4284</v>
      </c>
    </row>
    <row r="1137" spans="7:11">
      <c r="G1137" s="19" t="s">
        <v>150</v>
      </c>
      <c r="H1137" s="20" t="s">
        <v>1693</v>
      </c>
      <c r="I1137" s="21" t="s">
        <v>4285</v>
      </c>
      <c r="J1137" s="10" t="s">
        <v>6064</v>
      </c>
      <c r="K1137" s="10" t="s">
        <v>4285</v>
      </c>
    </row>
    <row r="1138" spans="7:11">
      <c r="G1138" s="19" t="s">
        <v>150</v>
      </c>
      <c r="H1138" s="20" t="s">
        <v>1694</v>
      </c>
      <c r="I1138" s="21" t="s">
        <v>4286</v>
      </c>
      <c r="J1138" s="10" t="s">
        <v>6065</v>
      </c>
      <c r="K1138" s="10" t="s">
        <v>4286</v>
      </c>
    </row>
    <row r="1139" spans="7:11">
      <c r="G1139" s="19" t="s">
        <v>150</v>
      </c>
      <c r="H1139" s="20" t="s">
        <v>1695</v>
      </c>
      <c r="I1139" s="21" t="s">
        <v>4287</v>
      </c>
      <c r="J1139" s="10" t="s">
        <v>6066</v>
      </c>
      <c r="K1139" s="10" t="s">
        <v>4287</v>
      </c>
    </row>
    <row r="1140" spans="7:11">
      <c r="G1140" s="19" t="s">
        <v>150</v>
      </c>
      <c r="H1140" s="20" t="s">
        <v>1696</v>
      </c>
      <c r="I1140" s="21" t="s">
        <v>4288</v>
      </c>
      <c r="J1140" s="10" t="s">
        <v>6067</v>
      </c>
      <c r="K1140" s="10" t="s">
        <v>4288</v>
      </c>
    </row>
    <row r="1141" spans="7:11">
      <c r="G1141" s="220" t="s">
        <v>150</v>
      </c>
      <c r="H1141" s="19" t="s">
        <v>1697</v>
      </c>
      <c r="I1141" s="221" t="s">
        <v>4289</v>
      </c>
      <c r="J1141" s="10" t="s">
        <v>6068</v>
      </c>
      <c r="K1141" s="10" t="s">
        <v>4289</v>
      </c>
    </row>
    <row r="1142" spans="7:11">
      <c r="G1142" s="19" t="s">
        <v>150</v>
      </c>
      <c r="H1142" s="20" t="s">
        <v>1698</v>
      </c>
      <c r="I1142" s="21" t="s">
        <v>4290</v>
      </c>
      <c r="J1142" s="10" t="s">
        <v>6069</v>
      </c>
      <c r="K1142" s="10" t="s">
        <v>4290</v>
      </c>
    </row>
    <row r="1143" spans="7:11">
      <c r="G1143" s="19" t="s">
        <v>150</v>
      </c>
      <c r="H1143" s="20" t="s">
        <v>1699</v>
      </c>
      <c r="I1143" s="21" t="s">
        <v>4291</v>
      </c>
      <c r="J1143" s="10" t="s">
        <v>6070</v>
      </c>
      <c r="K1143" s="10" t="s">
        <v>4291</v>
      </c>
    </row>
    <row r="1144" spans="7:11">
      <c r="G1144" s="19" t="s">
        <v>150</v>
      </c>
      <c r="H1144" s="20" t="s">
        <v>1700</v>
      </c>
      <c r="I1144" s="21" t="s">
        <v>4292</v>
      </c>
      <c r="J1144" s="10" t="s">
        <v>6071</v>
      </c>
      <c r="K1144" s="10" t="s">
        <v>4292</v>
      </c>
    </row>
    <row r="1145" spans="7:11">
      <c r="G1145" s="19" t="s">
        <v>150</v>
      </c>
      <c r="H1145" s="20" t="s">
        <v>1701</v>
      </c>
      <c r="I1145" s="21" t="s">
        <v>4293</v>
      </c>
      <c r="J1145" s="10" t="s">
        <v>6072</v>
      </c>
      <c r="K1145" s="10" t="s">
        <v>4293</v>
      </c>
    </row>
    <row r="1146" spans="7:11">
      <c r="G1146" s="13" t="s">
        <v>154</v>
      </c>
      <c r="H1146" s="222"/>
      <c r="I1146" s="223" t="s">
        <v>4294</v>
      </c>
      <c r="J1146" s="10" t="s">
        <v>154</v>
      </c>
      <c r="K1146" s="10" t="s">
        <v>4294</v>
      </c>
    </row>
    <row r="1147" spans="7:11">
      <c r="G1147" s="19" t="s">
        <v>154</v>
      </c>
      <c r="H1147" s="20" t="s">
        <v>1702</v>
      </c>
      <c r="I1147" s="21" t="s">
        <v>4295</v>
      </c>
      <c r="J1147" s="10" t="s">
        <v>6073</v>
      </c>
      <c r="K1147" s="10" t="s">
        <v>4295</v>
      </c>
    </row>
    <row r="1148" spans="7:11">
      <c r="G1148" s="19" t="s">
        <v>154</v>
      </c>
      <c r="H1148" s="20" t="s">
        <v>1703</v>
      </c>
      <c r="I1148" s="21" t="s">
        <v>4296</v>
      </c>
      <c r="J1148" s="10" t="s">
        <v>6074</v>
      </c>
      <c r="K1148" s="10" t="s">
        <v>4296</v>
      </c>
    </row>
    <row r="1149" spans="7:11">
      <c r="G1149" s="19" t="s">
        <v>154</v>
      </c>
      <c r="H1149" s="20" t="s">
        <v>1704</v>
      </c>
      <c r="I1149" s="21" t="s">
        <v>4297</v>
      </c>
      <c r="J1149" s="10" t="s">
        <v>6075</v>
      </c>
      <c r="K1149" s="10" t="s">
        <v>4297</v>
      </c>
    </row>
    <row r="1150" spans="7:11">
      <c r="G1150" s="19" t="s">
        <v>154</v>
      </c>
      <c r="H1150" s="20" t="s">
        <v>1705</v>
      </c>
      <c r="I1150" s="21" t="s">
        <v>4298</v>
      </c>
      <c r="J1150" s="10" t="s">
        <v>6076</v>
      </c>
      <c r="K1150" s="10" t="s">
        <v>4298</v>
      </c>
    </row>
    <row r="1151" spans="7:11">
      <c r="G1151" s="19" t="s">
        <v>154</v>
      </c>
      <c r="H1151" s="20" t="s">
        <v>1706</v>
      </c>
      <c r="I1151" s="21" t="s">
        <v>4299</v>
      </c>
      <c r="J1151" s="10" t="s">
        <v>6077</v>
      </c>
      <c r="K1151" s="10" t="s">
        <v>4299</v>
      </c>
    </row>
    <row r="1152" spans="7:11">
      <c r="G1152" s="19" t="s">
        <v>154</v>
      </c>
      <c r="H1152" s="20" t="s">
        <v>1707</v>
      </c>
      <c r="I1152" s="21" t="s">
        <v>4300</v>
      </c>
      <c r="J1152" s="10" t="s">
        <v>6078</v>
      </c>
      <c r="K1152" s="10" t="s">
        <v>4300</v>
      </c>
    </row>
    <row r="1153" spans="7:11">
      <c r="G1153" s="19" t="s">
        <v>154</v>
      </c>
      <c r="H1153" s="20" t="s">
        <v>1708</v>
      </c>
      <c r="I1153" s="21" t="s">
        <v>4301</v>
      </c>
      <c r="J1153" s="10" t="s">
        <v>6079</v>
      </c>
      <c r="K1153" s="10" t="s">
        <v>4301</v>
      </c>
    </row>
    <row r="1154" spans="7:11">
      <c r="G1154" s="19" t="s">
        <v>154</v>
      </c>
      <c r="H1154" s="20" t="s">
        <v>1709</v>
      </c>
      <c r="I1154" s="21" t="s">
        <v>4302</v>
      </c>
      <c r="J1154" s="10" t="s">
        <v>6080</v>
      </c>
      <c r="K1154" s="10" t="s">
        <v>4302</v>
      </c>
    </row>
    <row r="1155" spans="7:11">
      <c r="G1155" s="19" t="s">
        <v>154</v>
      </c>
      <c r="H1155" s="20" t="s">
        <v>1710</v>
      </c>
      <c r="I1155" s="21" t="s">
        <v>4303</v>
      </c>
      <c r="J1155" s="10" t="s">
        <v>6081</v>
      </c>
      <c r="K1155" s="10" t="s">
        <v>4303</v>
      </c>
    </row>
    <row r="1156" spans="7:11">
      <c r="G1156" s="19" t="s">
        <v>154</v>
      </c>
      <c r="H1156" s="20" t="s">
        <v>1711</v>
      </c>
      <c r="I1156" s="21" t="s">
        <v>4304</v>
      </c>
      <c r="J1156" s="10" t="s">
        <v>6082</v>
      </c>
      <c r="K1156" s="10" t="s">
        <v>4304</v>
      </c>
    </row>
    <row r="1157" spans="7:11">
      <c r="G1157" s="19" t="s">
        <v>154</v>
      </c>
      <c r="H1157" s="20" t="s">
        <v>1712</v>
      </c>
      <c r="I1157" s="21" t="s">
        <v>4305</v>
      </c>
      <c r="J1157" s="10" t="s">
        <v>6083</v>
      </c>
      <c r="K1157" s="10" t="s">
        <v>4305</v>
      </c>
    </row>
    <row r="1158" spans="7:11">
      <c r="G1158" s="19" t="s">
        <v>154</v>
      </c>
      <c r="H1158" s="20" t="s">
        <v>1713</v>
      </c>
      <c r="I1158" s="21" t="s">
        <v>4306</v>
      </c>
      <c r="J1158" s="10" t="s">
        <v>6084</v>
      </c>
      <c r="K1158" s="10" t="s">
        <v>4306</v>
      </c>
    </row>
    <row r="1159" spans="7:11">
      <c r="G1159" s="19" t="s">
        <v>154</v>
      </c>
      <c r="H1159" s="20" t="s">
        <v>1714</v>
      </c>
      <c r="I1159" s="21" t="s">
        <v>4307</v>
      </c>
      <c r="J1159" s="10" t="s">
        <v>6085</v>
      </c>
      <c r="K1159" s="10" t="s">
        <v>4307</v>
      </c>
    </row>
    <row r="1160" spans="7:11">
      <c r="G1160" s="19" t="s">
        <v>154</v>
      </c>
      <c r="H1160" s="20" t="s">
        <v>1715</v>
      </c>
      <c r="I1160" s="21" t="s">
        <v>4308</v>
      </c>
      <c r="J1160" s="10" t="s">
        <v>6086</v>
      </c>
      <c r="K1160" s="10" t="s">
        <v>4308</v>
      </c>
    </row>
    <row r="1161" spans="7:11">
      <c r="G1161" s="19" t="s">
        <v>154</v>
      </c>
      <c r="H1161" s="20" t="s">
        <v>1716</v>
      </c>
      <c r="I1161" s="21" t="s">
        <v>4309</v>
      </c>
      <c r="J1161" s="10" t="s">
        <v>6087</v>
      </c>
      <c r="K1161" s="10" t="s">
        <v>4309</v>
      </c>
    </row>
    <row r="1162" spans="7:11">
      <c r="G1162" s="19" t="s">
        <v>154</v>
      </c>
      <c r="H1162" s="20" t="s">
        <v>1717</v>
      </c>
      <c r="I1162" s="21" t="s">
        <v>4310</v>
      </c>
      <c r="J1162" s="10" t="s">
        <v>6088</v>
      </c>
      <c r="K1162" s="10" t="s">
        <v>4310</v>
      </c>
    </row>
    <row r="1163" spans="7:11">
      <c r="G1163" s="19" t="s">
        <v>154</v>
      </c>
      <c r="H1163" s="20" t="s">
        <v>1718</v>
      </c>
      <c r="I1163" s="21" t="s">
        <v>4311</v>
      </c>
      <c r="J1163" s="10" t="s">
        <v>6089</v>
      </c>
      <c r="K1163" s="10" t="s">
        <v>4311</v>
      </c>
    </row>
    <row r="1164" spans="7:11">
      <c r="G1164" s="19" t="s">
        <v>154</v>
      </c>
      <c r="H1164" s="20" t="s">
        <v>1719</v>
      </c>
      <c r="I1164" s="21" t="s">
        <v>4312</v>
      </c>
      <c r="J1164" s="10" t="s">
        <v>6090</v>
      </c>
      <c r="K1164" s="10" t="s">
        <v>4312</v>
      </c>
    </row>
    <row r="1165" spans="7:11">
      <c r="G1165" s="19" t="s">
        <v>154</v>
      </c>
      <c r="H1165" s="20" t="s">
        <v>1720</v>
      </c>
      <c r="I1165" s="21" t="s">
        <v>4313</v>
      </c>
      <c r="J1165" s="10" t="s">
        <v>6091</v>
      </c>
      <c r="K1165" s="10" t="s">
        <v>4313</v>
      </c>
    </row>
    <row r="1166" spans="7:11">
      <c r="G1166" s="19" t="s">
        <v>154</v>
      </c>
      <c r="H1166" s="20" t="s">
        <v>1721</v>
      </c>
      <c r="I1166" s="21" t="s">
        <v>4314</v>
      </c>
      <c r="J1166" s="10" t="s">
        <v>6092</v>
      </c>
      <c r="K1166" s="10" t="s">
        <v>4314</v>
      </c>
    </row>
    <row r="1167" spans="7:11">
      <c r="G1167" s="19" t="s">
        <v>154</v>
      </c>
      <c r="H1167" s="20" t="s">
        <v>1722</v>
      </c>
      <c r="I1167" s="21" t="s">
        <v>4315</v>
      </c>
      <c r="J1167" s="10" t="s">
        <v>6093</v>
      </c>
      <c r="K1167" s="10" t="s">
        <v>4315</v>
      </c>
    </row>
    <row r="1168" spans="7:11">
      <c r="G1168" s="19" t="s">
        <v>154</v>
      </c>
      <c r="H1168" s="20" t="s">
        <v>1723</v>
      </c>
      <c r="I1168" s="21" t="s">
        <v>4316</v>
      </c>
      <c r="J1168" s="10" t="s">
        <v>6094</v>
      </c>
      <c r="K1168" s="10" t="s">
        <v>4316</v>
      </c>
    </row>
    <row r="1169" spans="7:11">
      <c r="G1169" s="19" t="s">
        <v>154</v>
      </c>
      <c r="H1169" s="20" t="s">
        <v>1724</v>
      </c>
      <c r="I1169" s="21" t="s">
        <v>4317</v>
      </c>
      <c r="J1169" s="10" t="s">
        <v>6095</v>
      </c>
      <c r="K1169" s="10" t="s">
        <v>4317</v>
      </c>
    </row>
    <row r="1170" spans="7:11">
      <c r="G1170" s="19" t="s">
        <v>154</v>
      </c>
      <c r="H1170" s="20" t="s">
        <v>1725</v>
      </c>
      <c r="I1170" s="21" t="s">
        <v>4318</v>
      </c>
      <c r="J1170" s="10" t="s">
        <v>6096</v>
      </c>
      <c r="K1170" s="10" t="s">
        <v>4318</v>
      </c>
    </row>
    <row r="1171" spans="7:11">
      <c r="G1171" s="19" t="s">
        <v>154</v>
      </c>
      <c r="H1171" s="20" t="s">
        <v>1726</v>
      </c>
      <c r="I1171" s="21" t="s">
        <v>4319</v>
      </c>
      <c r="J1171" s="10" t="s">
        <v>6097</v>
      </c>
      <c r="K1171" s="10" t="s">
        <v>4319</v>
      </c>
    </row>
    <row r="1172" spans="7:11">
      <c r="G1172" s="19" t="s">
        <v>154</v>
      </c>
      <c r="H1172" s="20" t="s">
        <v>1727</v>
      </c>
      <c r="I1172" s="21" t="s">
        <v>4320</v>
      </c>
      <c r="J1172" s="10" t="s">
        <v>6098</v>
      </c>
      <c r="K1172" s="10" t="s">
        <v>4320</v>
      </c>
    </row>
    <row r="1173" spans="7:11">
      <c r="G1173" s="19" t="s">
        <v>154</v>
      </c>
      <c r="H1173" s="20" t="s">
        <v>1728</v>
      </c>
      <c r="I1173" s="21" t="s">
        <v>4321</v>
      </c>
      <c r="J1173" s="10" t="s">
        <v>6099</v>
      </c>
      <c r="K1173" s="10" t="s">
        <v>4321</v>
      </c>
    </row>
    <row r="1174" spans="7:11">
      <c r="G1174" s="19" t="s">
        <v>154</v>
      </c>
      <c r="H1174" s="20" t="s">
        <v>1729</v>
      </c>
      <c r="I1174" s="21" t="s">
        <v>4322</v>
      </c>
      <c r="J1174" s="10" t="s">
        <v>6100</v>
      </c>
      <c r="K1174" s="10" t="s">
        <v>4322</v>
      </c>
    </row>
    <row r="1175" spans="7:11">
      <c r="G1175" s="19" t="s">
        <v>154</v>
      </c>
      <c r="H1175" s="20" t="s">
        <v>1730</v>
      </c>
      <c r="I1175" s="21" t="s">
        <v>4323</v>
      </c>
      <c r="J1175" s="10" t="s">
        <v>6101</v>
      </c>
      <c r="K1175" s="10" t="s">
        <v>4323</v>
      </c>
    </row>
    <row r="1176" spans="7:11">
      <c r="G1176" s="19" t="s">
        <v>154</v>
      </c>
      <c r="H1176" s="20" t="s">
        <v>1731</v>
      </c>
      <c r="I1176" s="21" t="s">
        <v>4324</v>
      </c>
      <c r="J1176" s="10" t="s">
        <v>6102</v>
      </c>
      <c r="K1176" s="10" t="s">
        <v>4324</v>
      </c>
    </row>
    <row r="1177" spans="7:11">
      <c r="G1177" s="19" t="s">
        <v>154</v>
      </c>
      <c r="H1177" s="20" t="s">
        <v>1732</v>
      </c>
      <c r="I1177" s="21" t="s">
        <v>4325</v>
      </c>
      <c r="J1177" s="10" t="s">
        <v>6103</v>
      </c>
      <c r="K1177" s="10" t="s">
        <v>4325</v>
      </c>
    </row>
    <row r="1178" spans="7:11">
      <c r="G1178" s="19" t="s">
        <v>154</v>
      </c>
      <c r="H1178" s="20" t="s">
        <v>1733</v>
      </c>
      <c r="I1178" s="21" t="s">
        <v>4326</v>
      </c>
      <c r="J1178" s="10" t="s">
        <v>6104</v>
      </c>
      <c r="K1178" s="10" t="s">
        <v>4326</v>
      </c>
    </row>
    <row r="1179" spans="7:11">
      <c r="G1179" s="19" t="s">
        <v>154</v>
      </c>
      <c r="H1179" s="20" t="s">
        <v>1734</v>
      </c>
      <c r="I1179" s="21" t="s">
        <v>4327</v>
      </c>
      <c r="J1179" s="10" t="s">
        <v>6105</v>
      </c>
      <c r="K1179" s="10" t="s">
        <v>4327</v>
      </c>
    </row>
    <row r="1180" spans="7:11">
      <c r="G1180" s="19" t="s">
        <v>154</v>
      </c>
      <c r="H1180" s="20" t="s">
        <v>1735</v>
      </c>
      <c r="I1180" s="21" t="s">
        <v>4328</v>
      </c>
      <c r="J1180" s="10" t="s">
        <v>6106</v>
      </c>
      <c r="K1180" s="10" t="s">
        <v>4328</v>
      </c>
    </row>
    <row r="1181" spans="7:11">
      <c r="G1181" s="19" t="s">
        <v>154</v>
      </c>
      <c r="H1181" s="20" t="s">
        <v>1736</v>
      </c>
      <c r="I1181" s="21" t="s">
        <v>4329</v>
      </c>
      <c r="J1181" s="10" t="s">
        <v>6107</v>
      </c>
      <c r="K1181" s="10" t="s">
        <v>4329</v>
      </c>
    </row>
    <row r="1182" spans="7:11">
      <c r="G1182" s="19" t="s">
        <v>154</v>
      </c>
      <c r="H1182" s="20" t="s">
        <v>1737</v>
      </c>
      <c r="I1182" s="21" t="s">
        <v>4330</v>
      </c>
      <c r="J1182" s="10" t="s">
        <v>6108</v>
      </c>
      <c r="K1182" s="10" t="s">
        <v>4330</v>
      </c>
    </row>
    <row r="1183" spans="7:11">
      <c r="G1183" s="19" t="s">
        <v>154</v>
      </c>
      <c r="H1183" s="20" t="s">
        <v>1738</v>
      </c>
      <c r="I1183" s="21" t="s">
        <v>4331</v>
      </c>
      <c r="J1183" s="10" t="s">
        <v>6109</v>
      </c>
      <c r="K1183" s="10" t="s">
        <v>4331</v>
      </c>
    </row>
    <row r="1184" spans="7:11">
      <c r="G1184" s="19" t="s">
        <v>154</v>
      </c>
      <c r="H1184" s="20" t="s">
        <v>1739</v>
      </c>
      <c r="I1184" s="21" t="s">
        <v>4332</v>
      </c>
      <c r="J1184" s="10" t="s">
        <v>6110</v>
      </c>
      <c r="K1184" s="10" t="s">
        <v>4332</v>
      </c>
    </row>
    <row r="1185" spans="7:11">
      <c r="G1185" s="220" t="s">
        <v>154</v>
      </c>
      <c r="H1185" s="19" t="s">
        <v>1740</v>
      </c>
      <c r="I1185" s="221" t="s">
        <v>4333</v>
      </c>
      <c r="J1185" s="10" t="s">
        <v>6111</v>
      </c>
      <c r="K1185" s="10" t="s">
        <v>4333</v>
      </c>
    </row>
    <row r="1186" spans="7:11">
      <c r="G1186" s="19" t="s">
        <v>154</v>
      </c>
      <c r="H1186" s="20" t="s">
        <v>1741</v>
      </c>
      <c r="I1186" s="21" t="s">
        <v>4334</v>
      </c>
      <c r="J1186" s="10" t="s">
        <v>6112</v>
      </c>
      <c r="K1186" s="10" t="s">
        <v>4334</v>
      </c>
    </row>
    <row r="1187" spans="7:11">
      <c r="G1187" s="19" t="s">
        <v>154</v>
      </c>
      <c r="H1187" s="20" t="s">
        <v>1742</v>
      </c>
      <c r="I1187" s="21" t="s">
        <v>4335</v>
      </c>
      <c r="J1187" s="10" t="s">
        <v>6113</v>
      </c>
      <c r="K1187" s="10" t="s">
        <v>4335</v>
      </c>
    </row>
    <row r="1188" spans="7:11">
      <c r="G1188" s="19" t="s">
        <v>154</v>
      </c>
      <c r="H1188" s="20" t="s">
        <v>1743</v>
      </c>
      <c r="I1188" s="21" t="s">
        <v>4336</v>
      </c>
      <c r="J1188" s="10" t="s">
        <v>6114</v>
      </c>
      <c r="K1188" s="10" t="s">
        <v>4336</v>
      </c>
    </row>
    <row r="1189" spans="7:11">
      <c r="G1189" s="19" t="s">
        <v>154</v>
      </c>
      <c r="H1189" s="20" t="s">
        <v>1744</v>
      </c>
      <c r="I1189" s="21" t="s">
        <v>4337</v>
      </c>
      <c r="J1189" s="10" t="s">
        <v>6115</v>
      </c>
      <c r="K1189" s="10" t="s">
        <v>4337</v>
      </c>
    </row>
    <row r="1190" spans="7:11">
      <c r="G1190" s="13" t="s">
        <v>158</v>
      </c>
      <c r="H1190" s="222"/>
      <c r="I1190" s="223" t="s">
        <v>4338</v>
      </c>
      <c r="J1190" s="10" t="s">
        <v>158</v>
      </c>
      <c r="K1190" s="10" t="s">
        <v>4338</v>
      </c>
    </row>
    <row r="1191" spans="7:11">
      <c r="G1191" s="19" t="s">
        <v>158</v>
      </c>
      <c r="H1191" s="20" t="s">
        <v>1745</v>
      </c>
      <c r="I1191" s="21" t="s">
        <v>4339</v>
      </c>
      <c r="J1191" s="10" t="s">
        <v>6116</v>
      </c>
      <c r="K1191" s="10" t="s">
        <v>4339</v>
      </c>
    </row>
    <row r="1192" spans="7:11">
      <c r="G1192" s="19" t="s">
        <v>158</v>
      </c>
      <c r="H1192" s="20" t="s">
        <v>1746</v>
      </c>
      <c r="I1192" s="21" t="s">
        <v>4340</v>
      </c>
      <c r="J1192" s="10" t="s">
        <v>6117</v>
      </c>
      <c r="K1192" s="10" t="s">
        <v>4340</v>
      </c>
    </row>
    <row r="1193" spans="7:11">
      <c r="G1193" s="19" t="s">
        <v>158</v>
      </c>
      <c r="H1193" s="20" t="s">
        <v>1747</v>
      </c>
      <c r="I1193" s="21" t="s">
        <v>4341</v>
      </c>
      <c r="J1193" s="10" t="s">
        <v>6118</v>
      </c>
      <c r="K1193" s="10" t="s">
        <v>4341</v>
      </c>
    </row>
    <row r="1194" spans="7:11">
      <c r="G1194" s="19" t="s">
        <v>158</v>
      </c>
      <c r="H1194" s="20" t="s">
        <v>1748</v>
      </c>
      <c r="I1194" s="21" t="s">
        <v>4342</v>
      </c>
      <c r="J1194" s="10" t="s">
        <v>6119</v>
      </c>
      <c r="K1194" s="10" t="s">
        <v>4342</v>
      </c>
    </row>
    <row r="1195" spans="7:11">
      <c r="G1195" s="19" t="s">
        <v>158</v>
      </c>
      <c r="H1195" s="20" t="s">
        <v>1749</v>
      </c>
      <c r="I1195" s="21" t="s">
        <v>4343</v>
      </c>
      <c r="J1195" s="10" t="s">
        <v>6120</v>
      </c>
      <c r="K1195" s="10" t="s">
        <v>4343</v>
      </c>
    </row>
    <row r="1196" spans="7:11">
      <c r="G1196" s="19" t="s">
        <v>158</v>
      </c>
      <c r="H1196" s="20" t="s">
        <v>1750</v>
      </c>
      <c r="I1196" s="21" t="s">
        <v>4344</v>
      </c>
      <c r="J1196" s="10" t="s">
        <v>6121</v>
      </c>
      <c r="K1196" s="10" t="s">
        <v>4344</v>
      </c>
    </row>
    <row r="1197" spans="7:11">
      <c r="G1197" s="19" t="s">
        <v>158</v>
      </c>
      <c r="H1197" s="20" t="s">
        <v>1751</v>
      </c>
      <c r="I1197" s="21" t="s">
        <v>4345</v>
      </c>
      <c r="J1197" s="10" t="s">
        <v>6122</v>
      </c>
      <c r="K1197" s="10" t="s">
        <v>4345</v>
      </c>
    </row>
    <row r="1198" spans="7:11">
      <c r="G1198" s="19" t="s">
        <v>158</v>
      </c>
      <c r="H1198" s="20" t="s">
        <v>1752</v>
      </c>
      <c r="I1198" s="21" t="s">
        <v>4346</v>
      </c>
      <c r="J1198" s="10" t="s">
        <v>6123</v>
      </c>
      <c r="K1198" s="10" t="s">
        <v>4346</v>
      </c>
    </row>
    <row r="1199" spans="7:11">
      <c r="G1199" s="19" t="s">
        <v>158</v>
      </c>
      <c r="H1199" s="20" t="s">
        <v>1753</v>
      </c>
      <c r="I1199" s="21" t="s">
        <v>4347</v>
      </c>
      <c r="J1199" s="10" t="s">
        <v>6124</v>
      </c>
      <c r="K1199" s="10" t="s">
        <v>4347</v>
      </c>
    </row>
    <row r="1200" spans="7:11">
      <c r="G1200" s="19" t="s">
        <v>158</v>
      </c>
      <c r="H1200" s="20" t="s">
        <v>1754</v>
      </c>
      <c r="I1200" s="21" t="s">
        <v>4348</v>
      </c>
      <c r="J1200" s="10" t="s">
        <v>6125</v>
      </c>
      <c r="K1200" s="10" t="s">
        <v>4348</v>
      </c>
    </row>
    <row r="1201" spans="7:11">
      <c r="G1201" s="19" t="s">
        <v>158</v>
      </c>
      <c r="H1201" s="20" t="s">
        <v>1755</v>
      </c>
      <c r="I1201" s="21" t="s">
        <v>4349</v>
      </c>
      <c r="J1201" s="10" t="s">
        <v>6126</v>
      </c>
      <c r="K1201" s="10" t="s">
        <v>4349</v>
      </c>
    </row>
    <row r="1202" spans="7:11">
      <c r="G1202" s="19" t="s">
        <v>158</v>
      </c>
      <c r="H1202" s="20" t="s">
        <v>1756</v>
      </c>
      <c r="I1202" s="21" t="s">
        <v>4350</v>
      </c>
      <c r="J1202" s="10" t="s">
        <v>6127</v>
      </c>
      <c r="K1202" s="10" t="s">
        <v>4350</v>
      </c>
    </row>
    <row r="1203" spans="7:11">
      <c r="G1203" s="19" t="s">
        <v>158</v>
      </c>
      <c r="H1203" s="20" t="s">
        <v>1757</v>
      </c>
      <c r="I1203" s="21" t="s">
        <v>4351</v>
      </c>
      <c r="J1203" s="10" t="s">
        <v>6128</v>
      </c>
      <c r="K1203" s="10" t="s">
        <v>4351</v>
      </c>
    </row>
    <row r="1204" spans="7:11">
      <c r="G1204" s="19" t="s">
        <v>158</v>
      </c>
      <c r="H1204" s="20" t="s">
        <v>1758</v>
      </c>
      <c r="I1204" s="21" t="s">
        <v>4352</v>
      </c>
      <c r="J1204" s="10" t="s">
        <v>6129</v>
      </c>
      <c r="K1204" s="10" t="s">
        <v>4352</v>
      </c>
    </row>
    <row r="1205" spans="7:11">
      <c r="G1205" s="19" t="s">
        <v>158</v>
      </c>
      <c r="H1205" s="20" t="s">
        <v>1759</v>
      </c>
      <c r="I1205" s="21" t="s">
        <v>4353</v>
      </c>
      <c r="J1205" s="10" t="s">
        <v>6130</v>
      </c>
      <c r="K1205" s="10" t="s">
        <v>4353</v>
      </c>
    </row>
    <row r="1206" spans="7:11">
      <c r="G1206" s="19" t="s">
        <v>158</v>
      </c>
      <c r="H1206" s="20" t="s">
        <v>1760</v>
      </c>
      <c r="I1206" s="21" t="s">
        <v>4354</v>
      </c>
      <c r="J1206" s="10" t="s">
        <v>6131</v>
      </c>
      <c r="K1206" s="10" t="s">
        <v>4354</v>
      </c>
    </row>
    <row r="1207" spans="7:11">
      <c r="G1207" s="19" t="s">
        <v>158</v>
      </c>
      <c r="H1207" s="20" t="s">
        <v>1761</v>
      </c>
      <c r="I1207" s="21" t="s">
        <v>4355</v>
      </c>
      <c r="J1207" s="10" t="s">
        <v>6132</v>
      </c>
      <c r="K1207" s="10" t="s">
        <v>4355</v>
      </c>
    </row>
    <row r="1208" spans="7:11">
      <c r="G1208" s="19" t="s">
        <v>158</v>
      </c>
      <c r="H1208" s="20" t="s">
        <v>1762</v>
      </c>
      <c r="I1208" s="21" t="s">
        <v>4356</v>
      </c>
      <c r="J1208" s="10" t="s">
        <v>6133</v>
      </c>
      <c r="K1208" s="10" t="s">
        <v>4356</v>
      </c>
    </row>
    <row r="1209" spans="7:11">
      <c r="G1209" s="19" t="s">
        <v>158</v>
      </c>
      <c r="H1209" s="20" t="s">
        <v>1763</v>
      </c>
      <c r="I1209" s="21" t="s">
        <v>4357</v>
      </c>
      <c r="J1209" s="10" t="s">
        <v>6134</v>
      </c>
      <c r="K1209" s="10" t="s">
        <v>4357</v>
      </c>
    </row>
    <row r="1210" spans="7:11">
      <c r="G1210" s="19" t="s">
        <v>158</v>
      </c>
      <c r="H1210" s="20" t="s">
        <v>1764</v>
      </c>
      <c r="I1210" s="21" t="s">
        <v>4358</v>
      </c>
      <c r="J1210" s="10" t="s">
        <v>6135</v>
      </c>
      <c r="K1210" s="10" t="s">
        <v>4358</v>
      </c>
    </row>
    <row r="1211" spans="7:11">
      <c r="G1211" s="19" t="s">
        <v>158</v>
      </c>
      <c r="H1211" s="20" t="s">
        <v>3631</v>
      </c>
      <c r="I1211" s="21" t="s">
        <v>4359</v>
      </c>
      <c r="J1211" s="10" t="s">
        <v>6136</v>
      </c>
      <c r="K1211" s="10" t="s">
        <v>4359</v>
      </c>
    </row>
    <row r="1212" spans="7:11">
      <c r="G1212" s="19" t="s">
        <v>158</v>
      </c>
      <c r="H1212" s="20" t="s">
        <v>1765</v>
      </c>
      <c r="I1212" s="21" t="s">
        <v>4360</v>
      </c>
      <c r="J1212" s="10" t="s">
        <v>6137</v>
      </c>
      <c r="K1212" s="10" t="s">
        <v>4360</v>
      </c>
    </row>
    <row r="1213" spans="7:11">
      <c r="G1213" s="19" t="s">
        <v>158</v>
      </c>
      <c r="H1213" s="20" t="s">
        <v>1766</v>
      </c>
      <c r="I1213" s="21" t="s">
        <v>4361</v>
      </c>
      <c r="J1213" s="10" t="s">
        <v>6138</v>
      </c>
      <c r="K1213" s="10" t="s">
        <v>4361</v>
      </c>
    </row>
    <row r="1214" spans="7:11">
      <c r="G1214" s="19" t="s">
        <v>158</v>
      </c>
      <c r="H1214" s="20" t="s">
        <v>1767</v>
      </c>
      <c r="I1214" s="21" t="s">
        <v>4362</v>
      </c>
      <c r="J1214" s="10" t="s">
        <v>6139</v>
      </c>
      <c r="K1214" s="10" t="s">
        <v>4362</v>
      </c>
    </row>
    <row r="1215" spans="7:11">
      <c r="G1215" s="19" t="s">
        <v>158</v>
      </c>
      <c r="H1215" s="20" t="s">
        <v>1768</v>
      </c>
      <c r="I1215" s="21" t="s">
        <v>4363</v>
      </c>
      <c r="J1215" s="10" t="s">
        <v>6140</v>
      </c>
      <c r="K1215" s="10" t="s">
        <v>4363</v>
      </c>
    </row>
    <row r="1216" spans="7:11">
      <c r="G1216" s="19" t="s">
        <v>158</v>
      </c>
      <c r="H1216" s="20" t="s">
        <v>1769</v>
      </c>
      <c r="I1216" s="21" t="s">
        <v>4364</v>
      </c>
      <c r="J1216" s="10" t="s">
        <v>6141</v>
      </c>
      <c r="K1216" s="10" t="s">
        <v>4364</v>
      </c>
    </row>
    <row r="1217" spans="7:11">
      <c r="G1217" s="19" t="s">
        <v>158</v>
      </c>
      <c r="H1217" s="20" t="s">
        <v>1770</v>
      </c>
      <c r="I1217" s="21" t="s">
        <v>4365</v>
      </c>
      <c r="J1217" s="10" t="s">
        <v>6142</v>
      </c>
      <c r="K1217" s="10" t="s">
        <v>4365</v>
      </c>
    </row>
    <row r="1218" spans="7:11">
      <c r="G1218" s="19" t="s">
        <v>158</v>
      </c>
      <c r="H1218" s="20" t="s">
        <v>1771</v>
      </c>
      <c r="I1218" s="21" t="s">
        <v>4366</v>
      </c>
      <c r="J1218" s="10" t="s">
        <v>6143</v>
      </c>
      <c r="K1218" s="10" t="s">
        <v>4366</v>
      </c>
    </row>
    <row r="1219" spans="7:11">
      <c r="G1219" s="19" t="s">
        <v>158</v>
      </c>
      <c r="H1219" s="20" t="s">
        <v>1772</v>
      </c>
      <c r="I1219" s="21" t="s">
        <v>4367</v>
      </c>
      <c r="J1219" s="10" t="s">
        <v>6144</v>
      </c>
      <c r="K1219" s="10" t="s">
        <v>4367</v>
      </c>
    </row>
    <row r="1220" spans="7:11">
      <c r="G1220" s="19" t="s">
        <v>158</v>
      </c>
      <c r="H1220" s="20" t="s">
        <v>1773</v>
      </c>
      <c r="I1220" s="21" t="s">
        <v>4368</v>
      </c>
      <c r="J1220" s="10" t="s">
        <v>6145</v>
      </c>
      <c r="K1220" s="10" t="s">
        <v>4368</v>
      </c>
    </row>
    <row r="1221" spans="7:11">
      <c r="G1221" s="19" t="s">
        <v>158</v>
      </c>
      <c r="H1221" s="20" t="s">
        <v>1774</v>
      </c>
      <c r="I1221" s="21" t="s">
        <v>4369</v>
      </c>
      <c r="J1221" s="10" t="s">
        <v>6146</v>
      </c>
      <c r="K1221" s="10" t="s">
        <v>4369</v>
      </c>
    </row>
    <row r="1222" spans="7:11">
      <c r="G1222" s="19" t="s">
        <v>158</v>
      </c>
      <c r="H1222" s="20" t="s">
        <v>1775</v>
      </c>
      <c r="I1222" s="21" t="s">
        <v>4370</v>
      </c>
      <c r="J1222" s="10" t="s">
        <v>6147</v>
      </c>
      <c r="K1222" s="10" t="s">
        <v>4370</v>
      </c>
    </row>
    <row r="1223" spans="7:11">
      <c r="G1223" s="19" t="s">
        <v>158</v>
      </c>
      <c r="H1223" s="20" t="s">
        <v>1776</v>
      </c>
      <c r="I1223" s="21" t="s">
        <v>4371</v>
      </c>
      <c r="J1223" s="10" t="s">
        <v>6148</v>
      </c>
      <c r="K1223" s="10" t="s">
        <v>4371</v>
      </c>
    </row>
    <row r="1224" spans="7:11">
      <c r="G1224" s="19" t="s">
        <v>158</v>
      </c>
      <c r="H1224" s="20" t="s">
        <v>1777</v>
      </c>
      <c r="I1224" s="21" t="s">
        <v>4372</v>
      </c>
      <c r="J1224" s="10" t="s">
        <v>6149</v>
      </c>
      <c r="K1224" s="10" t="s">
        <v>4372</v>
      </c>
    </row>
    <row r="1225" spans="7:11">
      <c r="G1225" s="19" t="s">
        <v>158</v>
      </c>
      <c r="H1225" s="20" t="s">
        <v>1778</v>
      </c>
      <c r="I1225" s="21" t="s">
        <v>4373</v>
      </c>
      <c r="J1225" s="10" t="s">
        <v>6150</v>
      </c>
      <c r="K1225" s="10" t="s">
        <v>4373</v>
      </c>
    </row>
    <row r="1226" spans="7:11">
      <c r="G1226" s="19" t="s">
        <v>158</v>
      </c>
      <c r="H1226" s="20" t="s">
        <v>1779</v>
      </c>
      <c r="I1226" s="21" t="s">
        <v>4374</v>
      </c>
      <c r="J1226" s="10" t="s">
        <v>6151</v>
      </c>
      <c r="K1226" s="10" t="s">
        <v>4374</v>
      </c>
    </row>
    <row r="1227" spans="7:11">
      <c r="G1227" s="220" t="s">
        <v>158</v>
      </c>
      <c r="H1227" s="19" t="s">
        <v>1742</v>
      </c>
      <c r="I1227" s="221" t="s">
        <v>4375</v>
      </c>
      <c r="J1227" s="10" t="s">
        <v>6152</v>
      </c>
      <c r="K1227" s="10" t="s">
        <v>4375</v>
      </c>
    </row>
    <row r="1228" spans="7:11">
      <c r="G1228" s="19" t="s">
        <v>158</v>
      </c>
      <c r="H1228" s="20" t="s">
        <v>1780</v>
      </c>
      <c r="I1228" s="21" t="s">
        <v>4376</v>
      </c>
      <c r="J1228" s="10" t="s">
        <v>6153</v>
      </c>
      <c r="K1228" s="10" t="s">
        <v>4376</v>
      </c>
    </row>
    <row r="1229" spans="7:11">
      <c r="G1229" s="19" t="s">
        <v>158</v>
      </c>
      <c r="H1229" s="20" t="s">
        <v>1781</v>
      </c>
      <c r="I1229" s="21" t="s">
        <v>4377</v>
      </c>
      <c r="J1229" s="10" t="s">
        <v>6154</v>
      </c>
      <c r="K1229" s="10" t="s">
        <v>4377</v>
      </c>
    </row>
    <row r="1230" spans="7:11">
      <c r="G1230" s="19" t="s">
        <v>158</v>
      </c>
      <c r="H1230" s="20" t="s">
        <v>1782</v>
      </c>
      <c r="I1230" s="21" t="s">
        <v>4378</v>
      </c>
      <c r="J1230" s="10" t="s">
        <v>6155</v>
      </c>
      <c r="K1230" s="10" t="s">
        <v>4378</v>
      </c>
    </row>
    <row r="1231" spans="7:11">
      <c r="G1231" s="19" t="s">
        <v>158</v>
      </c>
      <c r="H1231" s="20" t="s">
        <v>1783</v>
      </c>
      <c r="I1231" s="21" t="s">
        <v>4379</v>
      </c>
      <c r="J1231" s="10" t="s">
        <v>6156</v>
      </c>
      <c r="K1231" s="10" t="s">
        <v>4379</v>
      </c>
    </row>
    <row r="1232" spans="7:11">
      <c r="G1232" s="13" t="s">
        <v>162</v>
      </c>
      <c r="H1232" s="222"/>
      <c r="I1232" s="223" t="s">
        <v>4380</v>
      </c>
      <c r="J1232" s="10" t="s">
        <v>162</v>
      </c>
      <c r="K1232" s="10" t="s">
        <v>4380</v>
      </c>
    </row>
    <row r="1233" spans="7:11">
      <c r="G1233" s="19" t="s">
        <v>162</v>
      </c>
      <c r="H1233" s="20" t="s">
        <v>1784</v>
      </c>
      <c r="I1233" s="21" t="s">
        <v>4381</v>
      </c>
      <c r="J1233" s="10" t="s">
        <v>6157</v>
      </c>
      <c r="K1233" s="10" t="s">
        <v>4381</v>
      </c>
    </row>
    <row r="1234" spans="7:11">
      <c r="G1234" s="19" t="s">
        <v>162</v>
      </c>
      <c r="H1234" s="20" t="s">
        <v>1785</v>
      </c>
      <c r="I1234" s="21" t="s">
        <v>4382</v>
      </c>
      <c r="J1234" s="10" t="s">
        <v>6158</v>
      </c>
      <c r="K1234" s="10" t="s">
        <v>4382</v>
      </c>
    </row>
    <row r="1235" spans="7:11">
      <c r="G1235" s="19" t="s">
        <v>162</v>
      </c>
      <c r="H1235" s="20" t="s">
        <v>1786</v>
      </c>
      <c r="I1235" s="21" t="s">
        <v>4383</v>
      </c>
      <c r="J1235" s="10" t="s">
        <v>6159</v>
      </c>
      <c r="K1235" s="10" t="s">
        <v>4383</v>
      </c>
    </row>
    <row r="1236" spans="7:11">
      <c r="G1236" s="19" t="s">
        <v>162</v>
      </c>
      <c r="H1236" s="20" t="s">
        <v>1787</v>
      </c>
      <c r="I1236" s="21" t="s">
        <v>4384</v>
      </c>
      <c r="J1236" s="10" t="s">
        <v>6160</v>
      </c>
      <c r="K1236" s="10" t="s">
        <v>4384</v>
      </c>
    </row>
    <row r="1237" spans="7:11">
      <c r="G1237" s="19" t="s">
        <v>162</v>
      </c>
      <c r="H1237" s="20" t="s">
        <v>1788</v>
      </c>
      <c r="I1237" s="21" t="s">
        <v>4385</v>
      </c>
      <c r="J1237" s="10" t="s">
        <v>6161</v>
      </c>
      <c r="K1237" s="10" t="s">
        <v>4385</v>
      </c>
    </row>
    <row r="1238" spans="7:11">
      <c r="G1238" s="19" t="s">
        <v>162</v>
      </c>
      <c r="H1238" s="20" t="s">
        <v>1789</v>
      </c>
      <c r="I1238" s="21" t="s">
        <v>4386</v>
      </c>
      <c r="J1238" s="10" t="s">
        <v>6162</v>
      </c>
      <c r="K1238" s="10" t="s">
        <v>4386</v>
      </c>
    </row>
    <row r="1239" spans="7:11">
      <c r="G1239" s="19" t="s">
        <v>162</v>
      </c>
      <c r="H1239" s="20" t="s">
        <v>1790</v>
      </c>
      <c r="I1239" s="21" t="s">
        <v>4387</v>
      </c>
      <c r="J1239" s="10" t="s">
        <v>6163</v>
      </c>
      <c r="K1239" s="10" t="s">
        <v>4387</v>
      </c>
    </row>
    <row r="1240" spans="7:11">
      <c r="G1240" s="19" t="s">
        <v>162</v>
      </c>
      <c r="H1240" s="20" t="s">
        <v>1791</v>
      </c>
      <c r="I1240" s="21" t="s">
        <v>4388</v>
      </c>
      <c r="J1240" s="10" t="s">
        <v>6164</v>
      </c>
      <c r="K1240" s="10" t="s">
        <v>4388</v>
      </c>
    </row>
    <row r="1241" spans="7:11">
      <c r="G1241" s="19" t="s">
        <v>162</v>
      </c>
      <c r="H1241" s="20" t="s">
        <v>1792</v>
      </c>
      <c r="I1241" s="21" t="s">
        <v>4389</v>
      </c>
      <c r="J1241" s="10" t="s">
        <v>6165</v>
      </c>
      <c r="K1241" s="10" t="s">
        <v>4389</v>
      </c>
    </row>
    <row r="1242" spans="7:11">
      <c r="G1242" s="19" t="s">
        <v>162</v>
      </c>
      <c r="H1242" s="20" t="s">
        <v>1793</v>
      </c>
      <c r="I1242" s="21" t="s">
        <v>4390</v>
      </c>
      <c r="J1242" s="10" t="s">
        <v>6166</v>
      </c>
      <c r="K1242" s="10" t="s">
        <v>4390</v>
      </c>
    </row>
    <row r="1243" spans="7:11">
      <c r="G1243" s="19" t="s">
        <v>162</v>
      </c>
      <c r="H1243" s="20" t="s">
        <v>1794</v>
      </c>
      <c r="I1243" s="21" t="s">
        <v>4391</v>
      </c>
      <c r="J1243" s="10" t="s">
        <v>6167</v>
      </c>
      <c r="K1243" s="10" t="s">
        <v>4391</v>
      </c>
    </row>
    <row r="1244" spans="7:11">
      <c r="G1244" s="19" t="s">
        <v>162</v>
      </c>
      <c r="H1244" s="20" t="s">
        <v>1795</v>
      </c>
      <c r="I1244" s="21" t="s">
        <v>4392</v>
      </c>
      <c r="J1244" s="10" t="s">
        <v>6168</v>
      </c>
      <c r="K1244" s="10" t="s">
        <v>4392</v>
      </c>
    </row>
    <row r="1245" spans="7:11">
      <c r="G1245" s="19" t="s">
        <v>162</v>
      </c>
      <c r="H1245" s="20" t="s">
        <v>1796</v>
      </c>
      <c r="I1245" s="21" t="s">
        <v>4393</v>
      </c>
      <c r="J1245" s="10" t="s">
        <v>6169</v>
      </c>
      <c r="K1245" s="10" t="s">
        <v>4393</v>
      </c>
    </row>
    <row r="1246" spans="7:11">
      <c r="G1246" s="19" t="s">
        <v>162</v>
      </c>
      <c r="H1246" s="20" t="s">
        <v>1797</v>
      </c>
      <c r="I1246" s="21" t="s">
        <v>4394</v>
      </c>
      <c r="J1246" s="10" t="s">
        <v>6170</v>
      </c>
      <c r="K1246" s="10" t="s">
        <v>4394</v>
      </c>
    </row>
    <row r="1247" spans="7:11">
      <c r="G1247" s="19" t="s">
        <v>162</v>
      </c>
      <c r="H1247" s="20" t="s">
        <v>1798</v>
      </c>
      <c r="I1247" s="21" t="s">
        <v>4395</v>
      </c>
      <c r="J1247" s="10" t="s">
        <v>6171</v>
      </c>
      <c r="K1247" s="10" t="s">
        <v>4395</v>
      </c>
    </row>
    <row r="1248" spans="7:11">
      <c r="G1248" s="19" t="s">
        <v>162</v>
      </c>
      <c r="H1248" s="20" t="s">
        <v>1799</v>
      </c>
      <c r="I1248" s="21" t="s">
        <v>4396</v>
      </c>
      <c r="J1248" s="10" t="s">
        <v>6172</v>
      </c>
      <c r="K1248" s="10" t="s">
        <v>4396</v>
      </c>
    </row>
    <row r="1249" spans="7:11">
      <c r="G1249" s="19" t="s">
        <v>162</v>
      </c>
      <c r="H1249" s="20" t="s">
        <v>1800</v>
      </c>
      <c r="I1249" s="21" t="s">
        <v>4397</v>
      </c>
      <c r="J1249" s="10" t="s">
        <v>6173</v>
      </c>
      <c r="K1249" s="10" t="s">
        <v>4397</v>
      </c>
    </row>
    <row r="1250" spans="7:11">
      <c r="G1250" s="19" t="s">
        <v>162</v>
      </c>
      <c r="H1250" s="20" t="s">
        <v>810</v>
      </c>
      <c r="I1250" s="21" t="s">
        <v>4398</v>
      </c>
      <c r="J1250" s="10" t="s">
        <v>6174</v>
      </c>
      <c r="K1250" s="10" t="s">
        <v>4398</v>
      </c>
    </row>
    <row r="1251" spans="7:11">
      <c r="G1251" s="19" t="s">
        <v>162</v>
      </c>
      <c r="H1251" s="20" t="s">
        <v>1801</v>
      </c>
      <c r="I1251" s="21" t="s">
        <v>4399</v>
      </c>
      <c r="J1251" s="10" t="s">
        <v>6175</v>
      </c>
      <c r="K1251" s="10" t="s">
        <v>4399</v>
      </c>
    </row>
    <row r="1252" spans="7:11">
      <c r="G1252" s="19" t="s">
        <v>162</v>
      </c>
      <c r="H1252" s="20" t="s">
        <v>1802</v>
      </c>
      <c r="I1252" s="21" t="s">
        <v>4400</v>
      </c>
      <c r="J1252" s="10" t="s">
        <v>6176</v>
      </c>
      <c r="K1252" s="10" t="s">
        <v>4400</v>
      </c>
    </row>
    <row r="1253" spans="7:11">
      <c r="G1253" s="19" t="s">
        <v>162</v>
      </c>
      <c r="H1253" s="20" t="s">
        <v>1803</v>
      </c>
      <c r="I1253" s="21" t="s">
        <v>4401</v>
      </c>
      <c r="J1253" s="10" t="s">
        <v>6177</v>
      </c>
      <c r="K1253" s="10" t="s">
        <v>4401</v>
      </c>
    </row>
    <row r="1254" spans="7:11">
      <c r="G1254" s="19" t="s">
        <v>162</v>
      </c>
      <c r="H1254" s="20" t="s">
        <v>1804</v>
      </c>
      <c r="I1254" s="21" t="s">
        <v>4402</v>
      </c>
      <c r="J1254" s="10" t="s">
        <v>6178</v>
      </c>
      <c r="K1254" s="10" t="s">
        <v>4402</v>
      </c>
    </row>
    <row r="1255" spans="7:11">
      <c r="G1255" s="19" t="s">
        <v>162</v>
      </c>
      <c r="H1255" s="20" t="s">
        <v>1805</v>
      </c>
      <c r="I1255" s="21" t="s">
        <v>4403</v>
      </c>
      <c r="J1255" s="10" t="s">
        <v>6179</v>
      </c>
      <c r="K1255" s="10" t="s">
        <v>4403</v>
      </c>
    </row>
    <row r="1256" spans="7:11">
      <c r="G1256" s="19" t="s">
        <v>162</v>
      </c>
      <c r="H1256" s="20" t="s">
        <v>1806</v>
      </c>
      <c r="I1256" s="21" t="s">
        <v>4404</v>
      </c>
      <c r="J1256" s="10" t="s">
        <v>6180</v>
      </c>
      <c r="K1256" s="10" t="s">
        <v>4404</v>
      </c>
    </row>
    <row r="1257" spans="7:11">
      <c r="G1257" s="19" t="s">
        <v>162</v>
      </c>
      <c r="H1257" s="20" t="s">
        <v>1807</v>
      </c>
      <c r="I1257" s="21" t="s">
        <v>4405</v>
      </c>
      <c r="J1257" s="10" t="s">
        <v>6181</v>
      </c>
      <c r="K1257" s="10" t="s">
        <v>4405</v>
      </c>
    </row>
    <row r="1258" spans="7:11">
      <c r="G1258" s="19" t="s">
        <v>162</v>
      </c>
      <c r="H1258" s="20" t="s">
        <v>1808</v>
      </c>
      <c r="I1258" s="21" t="s">
        <v>4406</v>
      </c>
      <c r="J1258" s="10" t="s">
        <v>6182</v>
      </c>
      <c r="K1258" s="10" t="s">
        <v>4406</v>
      </c>
    </row>
    <row r="1259" spans="7:11">
      <c r="G1259" s="19" t="s">
        <v>162</v>
      </c>
      <c r="H1259" s="20" t="s">
        <v>1809</v>
      </c>
      <c r="I1259" s="21" t="s">
        <v>4407</v>
      </c>
      <c r="J1259" s="10" t="s">
        <v>6183</v>
      </c>
      <c r="K1259" s="10" t="s">
        <v>4407</v>
      </c>
    </row>
    <row r="1260" spans="7:11">
      <c r="G1260" s="19" t="s">
        <v>162</v>
      </c>
      <c r="H1260" s="20" t="s">
        <v>1810</v>
      </c>
      <c r="I1260" s="21" t="s">
        <v>4408</v>
      </c>
      <c r="J1260" s="10" t="s">
        <v>6184</v>
      </c>
      <c r="K1260" s="10" t="s">
        <v>4408</v>
      </c>
    </row>
    <row r="1261" spans="7:11">
      <c r="G1261" s="19" t="s">
        <v>162</v>
      </c>
      <c r="H1261" s="20" t="s">
        <v>1811</v>
      </c>
      <c r="I1261" s="21" t="s">
        <v>4409</v>
      </c>
      <c r="J1261" s="10" t="s">
        <v>6185</v>
      </c>
      <c r="K1261" s="10" t="s">
        <v>4409</v>
      </c>
    </row>
    <row r="1262" spans="7:11">
      <c r="G1262" s="19" t="s">
        <v>162</v>
      </c>
      <c r="H1262" s="20" t="s">
        <v>1812</v>
      </c>
      <c r="I1262" s="21" t="s">
        <v>4410</v>
      </c>
      <c r="J1262" s="10" t="s">
        <v>6186</v>
      </c>
      <c r="K1262" s="10" t="s">
        <v>4410</v>
      </c>
    </row>
    <row r="1263" spans="7:11">
      <c r="G1263" s="19" t="s">
        <v>162</v>
      </c>
      <c r="H1263" s="20" t="s">
        <v>1813</v>
      </c>
      <c r="I1263" s="21" t="s">
        <v>4411</v>
      </c>
      <c r="J1263" s="10" t="s">
        <v>6187</v>
      </c>
      <c r="K1263" s="10" t="s">
        <v>4411</v>
      </c>
    </row>
    <row r="1264" spans="7:11">
      <c r="G1264" s="19" t="s">
        <v>162</v>
      </c>
      <c r="H1264" s="20" t="s">
        <v>1814</v>
      </c>
      <c r="I1264" s="21" t="s">
        <v>4412</v>
      </c>
      <c r="J1264" s="10" t="s">
        <v>6188</v>
      </c>
      <c r="K1264" s="10" t="s">
        <v>4412</v>
      </c>
    </row>
    <row r="1265" spans="7:11">
      <c r="G1265" s="19" t="s">
        <v>162</v>
      </c>
      <c r="H1265" s="20" t="s">
        <v>1815</v>
      </c>
      <c r="I1265" s="21" t="s">
        <v>4413</v>
      </c>
      <c r="J1265" s="10" t="s">
        <v>6189</v>
      </c>
      <c r="K1265" s="10" t="s">
        <v>4413</v>
      </c>
    </row>
    <row r="1266" spans="7:11">
      <c r="G1266" s="19" t="s">
        <v>162</v>
      </c>
      <c r="H1266" s="20" t="s">
        <v>1816</v>
      </c>
      <c r="I1266" s="21" t="s">
        <v>4414</v>
      </c>
      <c r="J1266" s="10" t="s">
        <v>6190</v>
      </c>
      <c r="K1266" s="10" t="s">
        <v>4414</v>
      </c>
    </row>
    <row r="1267" spans="7:11">
      <c r="G1267" s="220" t="s">
        <v>162</v>
      </c>
      <c r="H1267" s="19" t="s">
        <v>1817</v>
      </c>
      <c r="I1267" s="221" t="s">
        <v>4415</v>
      </c>
      <c r="J1267" s="10" t="s">
        <v>6191</v>
      </c>
      <c r="K1267" s="10" t="s">
        <v>4415</v>
      </c>
    </row>
    <row r="1268" spans="7:11">
      <c r="G1268" s="19" t="s">
        <v>162</v>
      </c>
      <c r="H1268" s="20" t="s">
        <v>1818</v>
      </c>
      <c r="I1268" s="21" t="s">
        <v>4416</v>
      </c>
      <c r="J1268" s="10" t="s">
        <v>6192</v>
      </c>
      <c r="K1268" s="10" t="s">
        <v>4416</v>
      </c>
    </row>
    <row r="1269" spans="7:11">
      <c r="G1269" s="19" t="s">
        <v>162</v>
      </c>
      <c r="H1269" s="20" t="s">
        <v>1819</v>
      </c>
      <c r="I1269" s="21" t="s">
        <v>4417</v>
      </c>
      <c r="J1269" s="10" t="s">
        <v>6193</v>
      </c>
      <c r="K1269" s="10" t="s">
        <v>4417</v>
      </c>
    </row>
    <row r="1270" spans="7:11">
      <c r="G1270" s="19" t="s">
        <v>162</v>
      </c>
      <c r="H1270" s="20" t="s">
        <v>1449</v>
      </c>
      <c r="I1270" s="21" t="s">
        <v>4418</v>
      </c>
      <c r="J1270" s="10" t="s">
        <v>6194</v>
      </c>
      <c r="K1270" s="10" t="s">
        <v>4418</v>
      </c>
    </row>
    <row r="1271" spans="7:11">
      <c r="G1271" s="19" t="s">
        <v>162</v>
      </c>
      <c r="H1271" s="20" t="s">
        <v>1820</v>
      </c>
      <c r="I1271" s="21" t="s">
        <v>4419</v>
      </c>
      <c r="J1271" s="10" t="s">
        <v>6195</v>
      </c>
      <c r="K1271" s="10" t="s">
        <v>4419</v>
      </c>
    </row>
    <row r="1272" spans="7:11">
      <c r="G1272" s="13" t="s">
        <v>166</v>
      </c>
      <c r="H1272" s="222"/>
      <c r="I1272" s="223" t="s">
        <v>4420</v>
      </c>
      <c r="J1272" s="10" t="s">
        <v>166</v>
      </c>
      <c r="K1272" s="10" t="s">
        <v>4420</v>
      </c>
    </row>
    <row r="1273" spans="7:11">
      <c r="G1273" s="19" t="s">
        <v>166</v>
      </c>
      <c r="H1273" s="20" t="s">
        <v>1821</v>
      </c>
      <c r="I1273" s="21" t="s">
        <v>4421</v>
      </c>
      <c r="J1273" s="10" t="s">
        <v>6196</v>
      </c>
      <c r="K1273" s="10" t="s">
        <v>4421</v>
      </c>
    </row>
    <row r="1274" spans="7:11">
      <c r="G1274" s="19" t="s">
        <v>166</v>
      </c>
      <c r="H1274" s="20" t="s">
        <v>1822</v>
      </c>
      <c r="I1274" s="21" t="s">
        <v>4422</v>
      </c>
      <c r="J1274" s="10" t="s">
        <v>6197</v>
      </c>
      <c r="K1274" s="10" t="s">
        <v>4422</v>
      </c>
    </row>
    <row r="1275" spans="7:11">
      <c r="G1275" s="19" t="s">
        <v>166</v>
      </c>
      <c r="H1275" s="20" t="s">
        <v>1823</v>
      </c>
      <c r="I1275" s="21" t="s">
        <v>4423</v>
      </c>
      <c r="J1275" s="10" t="s">
        <v>6198</v>
      </c>
      <c r="K1275" s="10" t="s">
        <v>4423</v>
      </c>
    </row>
    <row r="1276" spans="7:11">
      <c r="G1276" s="19" t="s">
        <v>166</v>
      </c>
      <c r="H1276" s="20" t="s">
        <v>1824</v>
      </c>
      <c r="I1276" s="21" t="s">
        <v>4424</v>
      </c>
      <c r="J1276" s="10" t="s">
        <v>6199</v>
      </c>
      <c r="K1276" s="10" t="s">
        <v>4424</v>
      </c>
    </row>
    <row r="1277" spans="7:11">
      <c r="G1277" s="19" t="s">
        <v>166</v>
      </c>
      <c r="H1277" s="20" t="s">
        <v>1825</v>
      </c>
      <c r="I1277" s="21" t="s">
        <v>4425</v>
      </c>
      <c r="J1277" s="10" t="s">
        <v>6200</v>
      </c>
      <c r="K1277" s="10" t="s">
        <v>4425</v>
      </c>
    </row>
    <row r="1278" spans="7:11">
      <c r="G1278" s="19" t="s">
        <v>166</v>
      </c>
      <c r="H1278" s="20" t="s">
        <v>1826</v>
      </c>
      <c r="I1278" s="21" t="s">
        <v>4426</v>
      </c>
      <c r="J1278" s="10" t="s">
        <v>6201</v>
      </c>
      <c r="K1278" s="10" t="s">
        <v>4426</v>
      </c>
    </row>
    <row r="1279" spans="7:11">
      <c r="G1279" s="19" t="s">
        <v>166</v>
      </c>
      <c r="H1279" s="20" t="s">
        <v>1827</v>
      </c>
      <c r="I1279" s="21" t="s">
        <v>4427</v>
      </c>
      <c r="J1279" s="10" t="s">
        <v>6202</v>
      </c>
      <c r="K1279" s="10" t="s">
        <v>4427</v>
      </c>
    </row>
    <row r="1280" spans="7:11">
      <c r="G1280" s="19" t="s">
        <v>166</v>
      </c>
      <c r="H1280" s="20" t="s">
        <v>1828</v>
      </c>
      <c r="I1280" s="21" t="s">
        <v>4428</v>
      </c>
      <c r="J1280" s="10" t="s">
        <v>6203</v>
      </c>
      <c r="K1280" s="10" t="s">
        <v>4428</v>
      </c>
    </row>
    <row r="1281" spans="7:11">
      <c r="G1281" s="19" t="s">
        <v>166</v>
      </c>
      <c r="H1281" s="20" t="s">
        <v>1829</v>
      </c>
      <c r="I1281" s="21" t="s">
        <v>4429</v>
      </c>
      <c r="J1281" s="10" t="s">
        <v>6204</v>
      </c>
      <c r="K1281" s="10" t="s">
        <v>4429</v>
      </c>
    </row>
    <row r="1282" spans="7:11">
      <c r="G1282" s="19" t="s">
        <v>166</v>
      </c>
      <c r="H1282" s="20" t="s">
        <v>1830</v>
      </c>
      <c r="I1282" s="21" t="s">
        <v>4430</v>
      </c>
      <c r="J1282" s="10" t="s">
        <v>6205</v>
      </c>
      <c r="K1282" s="10" t="s">
        <v>4430</v>
      </c>
    </row>
    <row r="1283" spans="7:11">
      <c r="G1283" s="19" t="s">
        <v>166</v>
      </c>
      <c r="H1283" s="20" t="s">
        <v>1831</v>
      </c>
      <c r="I1283" s="21" t="s">
        <v>4431</v>
      </c>
      <c r="J1283" s="10" t="s">
        <v>6206</v>
      </c>
      <c r="K1283" s="10" t="s">
        <v>4431</v>
      </c>
    </row>
    <row r="1284" spans="7:11">
      <c r="G1284" s="19" t="s">
        <v>166</v>
      </c>
      <c r="H1284" s="20" t="s">
        <v>1832</v>
      </c>
      <c r="I1284" s="21" t="s">
        <v>4432</v>
      </c>
      <c r="J1284" s="10" t="s">
        <v>6207</v>
      </c>
      <c r="K1284" s="10" t="s">
        <v>4432</v>
      </c>
    </row>
    <row r="1285" spans="7:11">
      <c r="G1285" s="19" t="s">
        <v>166</v>
      </c>
      <c r="H1285" s="20" t="s">
        <v>1833</v>
      </c>
      <c r="I1285" s="21" t="s">
        <v>4433</v>
      </c>
      <c r="J1285" s="10" t="s">
        <v>6208</v>
      </c>
      <c r="K1285" s="10" t="s">
        <v>4433</v>
      </c>
    </row>
    <row r="1286" spans="7:11">
      <c r="G1286" s="19" t="s">
        <v>166</v>
      </c>
      <c r="H1286" s="20" t="s">
        <v>1834</v>
      </c>
      <c r="I1286" s="21" t="s">
        <v>4434</v>
      </c>
      <c r="J1286" s="10" t="s">
        <v>6209</v>
      </c>
      <c r="K1286" s="10" t="s">
        <v>4434</v>
      </c>
    </row>
    <row r="1287" spans="7:11">
      <c r="G1287" s="19" t="s">
        <v>166</v>
      </c>
      <c r="H1287" s="20" t="s">
        <v>1835</v>
      </c>
      <c r="I1287" s="21" t="s">
        <v>4435</v>
      </c>
      <c r="J1287" s="10" t="s">
        <v>6210</v>
      </c>
      <c r="K1287" s="10" t="s">
        <v>4435</v>
      </c>
    </row>
    <row r="1288" spans="7:11">
      <c r="G1288" s="19" t="s">
        <v>166</v>
      </c>
      <c r="H1288" s="20" t="s">
        <v>1836</v>
      </c>
      <c r="I1288" s="21" t="s">
        <v>4436</v>
      </c>
      <c r="J1288" s="10" t="s">
        <v>6211</v>
      </c>
      <c r="K1288" s="10" t="s">
        <v>4436</v>
      </c>
    </row>
    <row r="1289" spans="7:11">
      <c r="G1289" s="19" t="s">
        <v>166</v>
      </c>
      <c r="H1289" s="20" t="s">
        <v>1399</v>
      </c>
      <c r="I1289" s="21" t="s">
        <v>4437</v>
      </c>
      <c r="J1289" s="10" t="s">
        <v>6212</v>
      </c>
      <c r="K1289" s="10" t="s">
        <v>4437</v>
      </c>
    </row>
    <row r="1290" spans="7:11">
      <c r="G1290" s="19" t="s">
        <v>166</v>
      </c>
      <c r="H1290" s="20" t="s">
        <v>413</v>
      </c>
      <c r="I1290" s="21" t="s">
        <v>4438</v>
      </c>
      <c r="J1290" s="10" t="s">
        <v>6213</v>
      </c>
      <c r="K1290" s="10" t="s">
        <v>4438</v>
      </c>
    </row>
    <row r="1291" spans="7:11">
      <c r="G1291" s="19" t="s">
        <v>166</v>
      </c>
      <c r="H1291" s="20" t="s">
        <v>1837</v>
      </c>
      <c r="I1291" s="21" t="s">
        <v>4439</v>
      </c>
      <c r="J1291" s="10" t="s">
        <v>6214</v>
      </c>
      <c r="K1291" s="10" t="s">
        <v>4439</v>
      </c>
    </row>
    <row r="1292" spans="7:11">
      <c r="G1292" s="19" t="s">
        <v>166</v>
      </c>
      <c r="H1292" s="20" t="s">
        <v>1838</v>
      </c>
      <c r="I1292" s="21" t="s">
        <v>4440</v>
      </c>
      <c r="J1292" s="10" t="s">
        <v>6215</v>
      </c>
      <c r="K1292" s="10" t="s">
        <v>4440</v>
      </c>
    </row>
    <row r="1293" spans="7:11">
      <c r="G1293" s="19" t="s">
        <v>166</v>
      </c>
      <c r="H1293" s="20" t="s">
        <v>1839</v>
      </c>
      <c r="I1293" s="21" t="s">
        <v>4441</v>
      </c>
      <c r="J1293" s="10" t="s">
        <v>6216</v>
      </c>
      <c r="K1293" s="10" t="s">
        <v>4441</v>
      </c>
    </row>
    <row r="1294" spans="7:11">
      <c r="G1294" s="19" t="s">
        <v>166</v>
      </c>
      <c r="H1294" s="20" t="s">
        <v>1840</v>
      </c>
      <c r="I1294" s="21" t="s">
        <v>4442</v>
      </c>
      <c r="J1294" s="10" t="s">
        <v>6217</v>
      </c>
      <c r="K1294" s="10" t="s">
        <v>4442</v>
      </c>
    </row>
    <row r="1295" spans="7:11">
      <c r="G1295" s="19" t="s">
        <v>166</v>
      </c>
      <c r="H1295" s="20" t="s">
        <v>1841</v>
      </c>
      <c r="I1295" s="21" t="s">
        <v>4443</v>
      </c>
      <c r="J1295" s="10" t="s">
        <v>6218</v>
      </c>
      <c r="K1295" s="10" t="s">
        <v>4443</v>
      </c>
    </row>
    <row r="1296" spans="7:11">
      <c r="G1296" s="19" t="s">
        <v>166</v>
      </c>
      <c r="H1296" s="20" t="s">
        <v>1842</v>
      </c>
      <c r="I1296" s="21" t="s">
        <v>4444</v>
      </c>
      <c r="J1296" s="10" t="s">
        <v>6219</v>
      </c>
      <c r="K1296" s="10" t="s">
        <v>4444</v>
      </c>
    </row>
    <row r="1297" spans="7:11">
      <c r="G1297" s="19" t="s">
        <v>166</v>
      </c>
      <c r="H1297" s="20" t="s">
        <v>1843</v>
      </c>
      <c r="I1297" s="21" t="s">
        <v>4445</v>
      </c>
      <c r="J1297" s="10" t="s">
        <v>6220</v>
      </c>
      <c r="K1297" s="10" t="s">
        <v>4445</v>
      </c>
    </row>
    <row r="1298" spans="7:11">
      <c r="G1298" s="220" t="s">
        <v>166</v>
      </c>
      <c r="H1298" s="19" t="s">
        <v>1844</v>
      </c>
      <c r="I1298" s="221" t="s">
        <v>4446</v>
      </c>
      <c r="J1298" s="10" t="s">
        <v>6221</v>
      </c>
      <c r="K1298" s="10" t="s">
        <v>4446</v>
      </c>
    </row>
    <row r="1299" spans="7:11">
      <c r="G1299" s="19" t="s">
        <v>166</v>
      </c>
      <c r="H1299" s="20" t="s">
        <v>1845</v>
      </c>
      <c r="I1299" s="21" t="s">
        <v>4447</v>
      </c>
      <c r="J1299" s="10" t="s">
        <v>6222</v>
      </c>
      <c r="K1299" s="10" t="s">
        <v>4447</v>
      </c>
    </row>
    <row r="1300" spans="7:11">
      <c r="G1300" s="19" t="s">
        <v>166</v>
      </c>
      <c r="H1300" s="20" t="s">
        <v>1846</v>
      </c>
      <c r="I1300" s="21" t="s">
        <v>4448</v>
      </c>
      <c r="J1300" s="10" t="s">
        <v>6223</v>
      </c>
      <c r="K1300" s="10" t="s">
        <v>4448</v>
      </c>
    </row>
    <row r="1301" spans="7:11">
      <c r="G1301" s="19" t="s">
        <v>166</v>
      </c>
      <c r="H1301" s="20" t="s">
        <v>1847</v>
      </c>
      <c r="I1301" s="21" t="s">
        <v>4449</v>
      </c>
      <c r="J1301" s="10" t="s">
        <v>6224</v>
      </c>
      <c r="K1301" s="10" t="s">
        <v>4449</v>
      </c>
    </row>
    <row r="1302" spans="7:11">
      <c r="G1302" s="19" t="s">
        <v>166</v>
      </c>
      <c r="H1302" s="20" t="s">
        <v>1848</v>
      </c>
      <c r="I1302" s="21" t="s">
        <v>4450</v>
      </c>
      <c r="J1302" s="10" t="s">
        <v>6225</v>
      </c>
      <c r="K1302" s="10" t="s">
        <v>4450</v>
      </c>
    </row>
    <row r="1303" spans="7:11">
      <c r="G1303" s="13" t="s">
        <v>173</v>
      </c>
      <c r="H1303" s="222"/>
      <c r="I1303" s="223" t="s">
        <v>4451</v>
      </c>
      <c r="J1303" s="10" t="s">
        <v>173</v>
      </c>
      <c r="K1303" s="10" t="s">
        <v>4451</v>
      </c>
    </row>
    <row r="1304" spans="7:11">
      <c r="G1304" s="19" t="s">
        <v>173</v>
      </c>
      <c r="H1304" s="20" t="s">
        <v>1849</v>
      </c>
      <c r="I1304" s="21" t="s">
        <v>4452</v>
      </c>
      <c r="J1304" s="10" t="s">
        <v>6226</v>
      </c>
      <c r="K1304" s="10" t="s">
        <v>4452</v>
      </c>
    </row>
    <row r="1305" spans="7:11">
      <c r="G1305" s="19" t="s">
        <v>173</v>
      </c>
      <c r="H1305" s="20" t="s">
        <v>1850</v>
      </c>
      <c r="I1305" s="21" t="s">
        <v>4453</v>
      </c>
      <c r="J1305" s="10" t="s">
        <v>6227</v>
      </c>
      <c r="K1305" s="10" t="s">
        <v>4453</v>
      </c>
    </row>
    <row r="1306" spans="7:11">
      <c r="G1306" s="19" t="s">
        <v>173</v>
      </c>
      <c r="H1306" s="20" t="s">
        <v>1851</v>
      </c>
      <c r="I1306" s="21" t="s">
        <v>4454</v>
      </c>
      <c r="J1306" s="10" t="s">
        <v>6228</v>
      </c>
      <c r="K1306" s="10" t="s">
        <v>4454</v>
      </c>
    </row>
    <row r="1307" spans="7:11">
      <c r="G1307" s="19" t="s">
        <v>173</v>
      </c>
      <c r="H1307" s="20" t="s">
        <v>1852</v>
      </c>
      <c r="I1307" s="21" t="s">
        <v>4455</v>
      </c>
      <c r="J1307" s="10" t="s">
        <v>6229</v>
      </c>
      <c r="K1307" s="10" t="s">
        <v>4455</v>
      </c>
    </row>
    <row r="1308" spans="7:11">
      <c r="G1308" s="19" t="s">
        <v>173</v>
      </c>
      <c r="H1308" s="20" t="s">
        <v>1853</v>
      </c>
      <c r="I1308" s="21" t="s">
        <v>4456</v>
      </c>
      <c r="J1308" s="10" t="s">
        <v>6230</v>
      </c>
      <c r="K1308" s="10" t="s">
        <v>4456</v>
      </c>
    </row>
    <row r="1309" spans="7:11">
      <c r="G1309" s="19" t="s">
        <v>173</v>
      </c>
      <c r="H1309" s="20" t="s">
        <v>1854</v>
      </c>
      <c r="I1309" s="21" t="s">
        <v>4457</v>
      </c>
      <c r="J1309" s="10" t="s">
        <v>6231</v>
      </c>
      <c r="K1309" s="10" t="s">
        <v>4457</v>
      </c>
    </row>
    <row r="1310" spans="7:11">
      <c r="G1310" s="19" t="s">
        <v>173</v>
      </c>
      <c r="H1310" s="20" t="s">
        <v>1855</v>
      </c>
      <c r="I1310" s="21" t="s">
        <v>4458</v>
      </c>
      <c r="J1310" s="10" t="s">
        <v>6232</v>
      </c>
      <c r="K1310" s="10" t="s">
        <v>4458</v>
      </c>
    </row>
    <row r="1311" spans="7:11">
      <c r="G1311" s="19" t="s">
        <v>173</v>
      </c>
      <c r="H1311" s="20" t="s">
        <v>1856</v>
      </c>
      <c r="I1311" s="21" t="s">
        <v>4459</v>
      </c>
      <c r="J1311" s="10" t="s">
        <v>6233</v>
      </c>
      <c r="K1311" s="10" t="s">
        <v>4459</v>
      </c>
    </row>
    <row r="1312" spans="7:11">
      <c r="G1312" s="19" t="s">
        <v>173</v>
      </c>
      <c r="H1312" s="20" t="s">
        <v>1857</v>
      </c>
      <c r="I1312" s="21" t="s">
        <v>4460</v>
      </c>
      <c r="J1312" s="10" t="s">
        <v>6234</v>
      </c>
      <c r="K1312" s="10" t="s">
        <v>4460</v>
      </c>
    </row>
    <row r="1313" spans="7:11">
      <c r="G1313" s="19" t="s">
        <v>173</v>
      </c>
      <c r="H1313" s="20" t="s">
        <v>1858</v>
      </c>
      <c r="I1313" s="21" t="s">
        <v>4461</v>
      </c>
      <c r="J1313" s="10" t="s">
        <v>6235</v>
      </c>
      <c r="K1313" s="10" t="s">
        <v>4461</v>
      </c>
    </row>
    <row r="1314" spans="7:11">
      <c r="G1314" s="19" t="s">
        <v>173</v>
      </c>
      <c r="H1314" s="20" t="s">
        <v>1859</v>
      </c>
      <c r="I1314" s="21" t="s">
        <v>4462</v>
      </c>
      <c r="J1314" s="10" t="s">
        <v>6236</v>
      </c>
      <c r="K1314" s="10" t="s">
        <v>4462</v>
      </c>
    </row>
    <row r="1315" spans="7:11">
      <c r="G1315" s="19" t="s">
        <v>173</v>
      </c>
      <c r="H1315" s="20" t="s">
        <v>1860</v>
      </c>
      <c r="I1315" s="21" t="s">
        <v>4463</v>
      </c>
      <c r="J1315" s="10" t="s">
        <v>6237</v>
      </c>
      <c r="K1315" s="10" t="s">
        <v>4463</v>
      </c>
    </row>
    <row r="1316" spans="7:11">
      <c r="G1316" s="19" t="s">
        <v>173</v>
      </c>
      <c r="H1316" s="20" t="s">
        <v>1861</v>
      </c>
      <c r="I1316" s="21" t="s">
        <v>4464</v>
      </c>
      <c r="J1316" s="10" t="s">
        <v>6238</v>
      </c>
      <c r="K1316" s="10" t="s">
        <v>4464</v>
      </c>
    </row>
    <row r="1317" spans="7:11">
      <c r="G1317" s="19" t="s">
        <v>173</v>
      </c>
      <c r="H1317" s="20" t="s">
        <v>1862</v>
      </c>
      <c r="I1317" s="21" t="s">
        <v>4465</v>
      </c>
      <c r="J1317" s="10" t="s">
        <v>6239</v>
      </c>
      <c r="K1317" s="10" t="s">
        <v>4465</v>
      </c>
    </row>
    <row r="1318" spans="7:11">
      <c r="G1318" s="220" t="s">
        <v>173</v>
      </c>
      <c r="H1318" s="19" t="s">
        <v>560</v>
      </c>
      <c r="I1318" s="221" t="s">
        <v>4466</v>
      </c>
      <c r="J1318" s="10" t="s">
        <v>6240</v>
      </c>
      <c r="K1318" s="10" t="s">
        <v>4466</v>
      </c>
    </row>
    <row r="1319" spans="7:11">
      <c r="G1319" s="19" t="s">
        <v>173</v>
      </c>
      <c r="H1319" s="20" t="s">
        <v>1863</v>
      </c>
      <c r="I1319" s="21" t="s">
        <v>4467</v>
      </c>
      <c r="J1319" s="10" t="s">
        <v>6241</v>
      </c>
      <c r="K1319" s="10" t="s">
        <v>4467</v>
      </c>
    </row>
    <row r="1320" spans="7:11">
      <c r="G1320" s="19" t="s">
        <v>173</v>
      </c>
      <c r="H1320" s="20" t="s">
        <v>1864</v>
      </c>
      <c r="I1320" s="21" t="s">
        <v>4468</v>
      </c>
      <c r="J1320" s="10" t="s">
        <v>6242</v>
      </c>
      <c r="K1320" s="10" t="s">
        <v>4468</v>
      </c>
    </row>
    <row r="1321" spans="7:11">
      <c r="G1321" s="19" t="s">
        <v>173</v>
      </c>
      <c r="H1321" s="20" t="s">
        <v>1670</v>
      </c>
      <c r="I1321" s="21" t="s">
        <v>4469</v>
      </c>
      <c r="J1321" s="10" t="s">
        <v>6243</v>
      </c>
      <c r="K1321" s="10" t="s">
        <v>4469</v>
      </c>
    </row>
    <row r="1322" spans="7:11">
      <c r="G1322" s="19" t="s">
        <v>173</v>
      </c>
      <c r="H1322" s="20" t="s">
        <v>1865</v>
      </c>
      <c r="I1322" s="21" t="s">
        <v>4470</v>
      </c>
      <c r="J1322" s="10" t="s">
        <v>6244</v>
      </c>
      <c r="K1322" s="10" t="s">
        <v>4470</v>
      </c>
    </row>
    <row r="1323" spans="7:11">
      <c r="G1323" s="13" t="s">
        <v>177</v>
      </c>
      <c r="H1323" s="222"/>
      <c r="I1323" s="223" t="s">
        <v>4471</v>
      </c>
      <c r="J1323" s="10" t="s">
        <v>177</v>
      </c>
      <c r="K1323" s="10" t="s">
        <v>4471</v>
      </c>
    </row>
    <row r="1324" spans="7:11">
      <c r="G1324" s="19" t="s">
        <v>177</v>
      </c>
      <c r="H1324" s="20" t="s">
        <v>1866</v>
      </c>
      <c r="I1324" s="21" t="s">
        <v>4472</v>
      </c>
      <c r="J1324" s="10" t="s">
        <v>6245</v>
      </c>
      <c r="K1324" s="10" t="s">
        <v>4472</v>
      </c>
    </row>
    <row r="1325" spans="7:11">
      <c r="G1325" s="19" t="s">
        <v>177</v>
      </c>
      <c r="H1325" s="20" t="s">
        <v>1867</v>
      </c>
      <c r="I1325" s="21" t="s">
        <v>4473</v>
      </c>
      <c r="J1325" s="10" t="s">
        <v>6246</v>
      </c>
      <c r="K1325" s="10" t="s">
        <v>4473</v>
      </c>
    </row>
    <row r="1326" spans="7:11">
      <c r="G1326" s="19" t="s">
        <v>177</v>
      </c>
      <c r="H1326" s="20" t="s">
        <v>1868</v>
      </c>
      <c r="I1326" s="21" t="s">
        <v>4474</v>
      </c>
      <c r="J1326" s="10" t="s">
        <v>6247</v>
      </c>
      <c r="K1326" s="10" t="s">
        <v>4474</v>
      </c>
    </row>
    <row r="1327" spans="7:11">
      <c r="G1327" s="19" t="s">
        <v>177</v>
      </c>
      <c r="H1327" s="20" t="s">
        <v>1869</v>
      </c>
      <c r="I1327" s="21" t="s">
        <v>4475</v>
      </c>
      <c r="J1327" s="10" t="s">
        <v>6248</v>
      </c>
      <c r="K1327" s="10" t="s">
        <v>4475</v>
      </c>
    </row>
    <row r="1328" spans="7:11">
      <c r="G1328" s="19" t="s">
        <v>177</v>
      </c>
      <c r="H1328" s="20" t="s">
        <v>1870</v>
      </c>
      <c r="I1328" s="21" t="s">
        <v>4476</v>
      </c>
      <c r="J1328" s="10" t="s">
        <v>6249</v>
      </c>
      <c r="K1328" s="10" t="s">
        <v>4476</v>
      </c>
    </row>
    <row r="1329" spans="7:11">
      <c r="G1329" s="19" t="s">
        <v>177</v>
      </c>
      <c r="H1329" s="20" t="s">
        <v>1871</v>
      </c>
      <c r="I1329" s="21" t="s">
        <v>4477</v>
      </c>
      <c r="J1329" s="10" t="s">
        <v>6250</v>
      </c>
      <c r="K1329" s="10" t="s">
        <v>4477</v>
      </c>
    </row>
    <row r="1330" spans="7:11">
      <c r="G1330" s="19" t="s">
        <v>177</v>
      </c>
      <c r="H1330" s="20" t="s">
        <v>1872</v>
      </c>
      <c r="I1330" s="21" t="s">
        <v>4478</v>
      </c>
      <c r="J1330" s="10" t="s">
        <v>6251</v>
      </c>
      <c r="K1330" s="10" t="s">
        <v>4478</v>
      </c>
    </row>
    <row r="1331" spans="7:11">
      <c r="G1331" s="19" t="s">
        <v>177</v>
      </c>
      <c r="H1331" s="20" t="s">
        <v>1873</v>
      </c>
      <c r="I1331" s="21" t="s">
        <v>4479</v>
      </c>
      <c r="J1331" s="10" t="s">
        <v>6252</v>
      </c>
      <c r="K1331" s="10" t="s">
        <v>4479</v>
      </c>
    </row>
    <row r="1332" spans="7:11">
      <c r="G1332" s="19" t="s">
        <v>177</v>
      </c>
      <c r="H1332" s="20" t="s">
        <v>1874</v>
      </c>
      <c r="I1332" s="21" t="s">
        <v>4480</v>
      </c>
      <c r="J1332" s="10" t="s">
        <v>6253</v>
      </c>
      <c r="K1332" s="10" t="s">
        <v>4480</v>
      </c>
    </row>
    <row r="1333" spans="7:11">
      <c r="G1333" s="19" t="s">
        <v>177</v>
      </c>
      <c r="H1333" s="20" t="s">
        <v>1875</v>
      </c>
      <c r="I1333" s="21" t="s">
        <v>4481</v>
      </c>
      <c r="J1333" s="10" t="s">
        <v>6254</v>
      </c>
      <c r="K1333" s="10" t="s">
        <v>4481</v>
      </c>
    </row>
    <row r="1334" spans="7:11">
      <c r="G1334" s="19" t="s">
        <v>177</v>
      </c>
      <c r="H1334" s="20" t="s">
        <v>1876</v>
      </c>
      <c r="I1334" s="21" t="s">
        <v>4482</v>
      </c>
      <c r="J1334" s="10" t="s">
        <v>6255</v>
      </c>
      <c r="K1334" s="10" t="s">
        <v>4482</v>
      </c>
    </row>
    <row r="1335" spans="7:11">
      <c r="G1335" s="19" t="s">
        <v>177</v>
      </c>
      <c r="H1335" s="20" t="s">
        <v>747</v>
      </c>
      <c r="I1335" s="21" t="s">
        <v>4483</v>
      </c>
      <c r="J1335" s="10" t="s">
        <v>6256</v>
      </c>
      <c r="K1335" s="10" t="s">
        <v>4483</v>
      </c>
    </row>
    <row r="1336" spans="7:11">
      <c r="G1336" s="19" t="s">
        <v>177</v>
      </c>
      <c r="H1336" s="20" t="s">
        <v>1877</v>
      </c>
      <c r="I1336" s="21" t="s">
        <v>4484</v>
      </c>
      <c r="J1336" s="10" t="s">
        <v>6257</v>
      </c>
      <c r="K1336" s="10" t="s">
        <v>4484</v>
      </c>
    </row>
    <row r="1337" spans="7:11">
      <c r="G1337" s="19" t="s">
        <v>177</v>
      </c>
      <c r="H1337" s="20" t="s">
        <v>1878</v>
      </c>
      <c r="I1337" s="21" t="s">
        <v>4485</v>
      </c>
      <c r="J1337" s="10" t="s">
        <v>6258</v>
      </c>
      <c r="K1337" s="10" t="s">
        <v>4485</v>
      </c>
    </row>
    <row r="1338" spans="7:11">
      <c r="G1338" s="220" t="s">
        <v>177</v>
      </c>
      <c r="H1338" s="19" t="s">
        <v>1879</v>
      </c>
      <c r="I1338" s="221" t="s">
        <v>4486</v>
      </c>
      <c r="J1338" s="10" t="s">
        <v>6259</v>
      </c>
      <c r="K1338" s="10" t="s">
        <v>4486</v>
      </c>
    </row>
    <row r="1339" spans="7:11">
      <c r="G1339" s="19" t="s">
        <v>177</v>
      </c>
      <c r="H1339" s="20" t="s">
        <v>1880</v>
      </c>
      <c r="I1339" s="21" t="s">
        <v>4487</v>
      </c>
      <c r="J1339" s="10" t="s">
        <v>6260</v>
      </c>
      <c r="K1339" s="10" t="s">
        <v>4487</v>
      </c>
    </row>
    <row r="1340" spans="7:11">
      <c r="G1340" s="19" t="s">
        <v>177</v>
      </c>
      <c r="H1340" s="20" t="s">
        <v>1881</v>
      </c>
      <c r="I1340" s="21" t="s">
        <v>4488</v>
      </c>
      <c r="J1340" s="10" t="s">
        <v>6261</v>
      </c>
      <c r="K1340" s="10" t="s">
        <v>4488</v>
      </c>
    </row>
    <row r="1341" spans="7:11">
      <c r="G1341" s="19" t="s">
        <v>177</v>
      </c>
      <c r="H1341" s="20" t="s">
        <v>1882</v>
      </c>
      <c r="I1341" s="21" t="s">
        <v>4489</v>
      </c>
      <c r="J1341" s="10" t="s">
        <v>6262</v>
      </c>
      <c r="K1341" s="10" t="s">
        <v>4489</v>
      </c>
    </row>
    <row r="1342" spans="7:11">
      <c r="G1342" s="19" t="s">
        <v>177</v>
      </c>
      <c r="H1342" s="20" t="s">
        <v>1883</v>
      </c>
      <c r="I1342" s="21" t="s">
        <v>4490</v>
      </c>
      <c r="J1342" s="10" t="s">
        <v>6263</v>
      </c>
      <c r="K1342" s="10" t="s">
        <v>4490</v>
      </c>
    </row>
    <row r="1343" spans="7:11">
      <c r="G1343" s="13" t="s">
        <v>180</v>
      </c>
      <c r="H1343" s="222"/>
      <c r="I1343" s="223" t="s">
        <v>4491</v>
      </c>
      <c r="J1343" s="10" t="s">
        <v>180</v>
      </c>
      <c r="K1343" s="10" t="s">
        <v>4491</v>
      </c>
    </row>
    <row r="1344" spans="7:11">
      <c r="G1344" s="19" t="s">
        <v>180</v>
      </c>
      <c r="H1344" s="20" t="s">
        <v>1884</v>
      </c>
      <c r="I1344" s="21" t="s">
        <v>4492</v>
      </c>
      <c r="J1344" s="10" t="s">
        <v>6264</v>
      </c>
      <c r="K1344" s="10" t="s">
        <v>4492</v>
      </c>
    </row>
    <row r="1345" spans="7:11">
      <c r="G1345" s="19" t="s">
        <v>180</v>
      </c>
      <c r="H1345" s="20" t="s">
        <v>1885</v>
      </c>
      <c r="I1345" s="21" t="s">
        <v>4493</v>
      </c>
      <c r="J1345" s="10" t="s">
        <v>6265</v>
      </c>
      <c r="K1345" s="10" t="s">
        <v>4493</v>
      </c>
    </row>
    <row r="1346" spans="7:11">
      <c r="G1346" s="19" t="s">
        <v>180</v>
      </c>
      <c r="H1346" s="20" t="s">
        <v>1886</v>
      </c>
      <c r="I1346" s="21" t="s">
        <v>4494</v>
      </c>
      <c r="J1346" s="10" t="s">
        <v>6266</v>
      </c>
      <c r="K1346" s="10" t="s">
        <v>4494</v>
      </c>
    </row>
    <row r="1347" spans="7:11">
      <c r="G1347" s="19" t="s">
        <v>180</v>
      </c>
      <c r="H1347" s="20" t="s">
        <v>1887</v>
      </c>
      <c r="I1347" s="21" t="s">
        <v>4495</v>
      </c>
      <c r="J1347" s="10" t="s">
        <v>6267</v>
      </c>
      <c r="K1347" s="10" t="s">
        <v>4495</v>
      </c>
    </row>
    <row r="1348" spans="7:11">
      <c r="G1348" s="19" t="s">
        <v>180</v>
      </c>
      <c r="H1348" s="20" t="s">
        <v>1888</v>
      </c>
      <c r="I1348" s="21" t="s">
        <v>4496</v>
      </c>
      <c r="J1348" s="10" t="s">
        <v>6268</v>
      </c>
      <c r="K1348" s="10" t="s">
        <v>4496</v>
      </c>
    </row>
    <row r="1349" spans="7:11">
      <c r="G1349" s="19" t="s">
        <v>180</v>
      </c>
      <c r="H1349" s="20" t="s">
        <v>1889</v>
      </c>
      <c r="I1349" s="21" t="s">
        <v>4497</v>
      </c>
      <c r="J1349" s="10" t="s">
        <v>6269</v>
      </c>
      <c r="K1349" s="10" t="s">
        <v>4497</v>
      </c>
    </row>
    <row r="1350" spans="7:11">
      <c r="G1350" s="19" t="s">
        <v>180</v>
      </c>
      <c r="H1350" s="20" t="s">
        <v>1890</v>
      </c>
      <c r="I1350" s="21" t="s">
        <v>4498</v>
      </c>
      <c r="J1350" s="10" t="s">
        <v>6270</v>
      </c>
      <c r="K1350" s="10" t="s">
        <v>4498</v>
      </c>
    </row>
    <row r="1351" spans="7:11">
      <c r="G1351" s="19" t="s">
        <v>180</v>
      </c>
      <c r="H1351" s="20" t="s">
        <v>1891</v>
      </c>
      <c r="I1351" s="21" t="s">
        <v>4499</v>
      </c>
      <c r="J1351" s="10" t="s">
        <v>6271</v>
      </c>
      <c r="K1351" s="10" t="s">
        <v>4499</v>
      </c>
    </row>
    <row r="1352" spans="7:11">
      <c r="G1352" s="19" t="s">
        <v>180</v>
      </c>
      <c r="H1352" s="20" t="s">
        <v>1892</v>
      </c>
      <c r="I1352" s="21" t="s">
        <v>4500</v>
      </c>
      <c r="J1352" s="10" t="s">
        <v>6272</v>
      </c>
      <c r="K1352" s="10" t="s">
        <v>4500</v>
      </c>
    </row>
    <row r="1353" spans="7:11">
      <c r="G1353" s="19" t="s">
        <v>180</v>
      </c>
      <c r="H1353" s="20" t="s">
        <v>1893</v>
      </c>
      <c r="I1353" s="21" t="s">
        <v>4501</v>
      </c>
      <c r="J1353" s="10" t="s">
        <v>6273</v>
      </c>
      <c r="K1353" s="10" t="s">
        <v>4501</v>
      </c>
    </row>
    <row r="1354" spans="7:11">
      <c r="G1354" s="19" t="s">
        <v>180</v>
      </c>
      <c r="H1354" s="20" t="s">
        <v>1894</v>
      </c>
      <c r="I1354" s="21" t="s">
        <v>4502</v>
      </c>
      <c r="J1354" s="10" t="s">
        <v>6274</v>
      </c>
      <c r="K1354" s="10" t="s">
        <v>4502</v>
      </c>
    </row>
    <row r="1355" spans="7:11">
      <c r="G1355" s="19" t="s">
        <v>180</v>
      </c>
      <c r="H1355" s="20" t="s">
        <v>1895</v>
      </c>
      <c r="I1355" s="21" t="s">
        <v>4503</v>
      </c>
      <c r="J1355" s="10" t="s">
        <v>6275</v>
      </c>
      <c r="K1355" s="10" t="s">
        <v>4503</v>
      </c>
    </row>
    <row r="1356" spans="7:11">
      <c r="G1356" s="19" t="s">
        <v>180</v>
      </c>
      <c r="H1356" s="20" t="s">
        <v>1896</v>
      </c>
      <c r="I1356" s="21" t="s">
        <v>4504</v>
      </c>
      <c r="J1356" s="10" t="s">
        <v>6276</v>
      </c>
      <c r="K1356" s="10" t="s">
        <v>4504</v>
      </c>
    </row>
    <row r="1357" spans="7:11">
      <c r="G1357" s="19" t="s">
        <v>180</v>
      </c>
      <c r="H1357" s="20" t="s">
        <v>1897</v>
      </c>
      <c r="I1357" s="21" t="s">
        <v>4505</v>
      </c>
      <c r="J1357" s="10" t="s">
        <v>6277</v>
      </c>
      <c r="K1357" s="10" t="s">
        <v>4505</v>
      </c>
    </row>
    <row r="1358" spans="7:11">
      <c r="G1358" s="19" t="s">
        <v>180</v>
      </c>
      <c r="H1358" s="20" t="s">
        <v>1898</v>
      </c>
      <c r="I1358" s="21" t="s">
        <v>4506</v>
      </c>
      <c r="J1358" s="10" t="s">
        <v>6278</v>
      </c>
      <c r="K1358" s="10" t="s">
        <v>4506</v>
      </c>
    </row>
    <row r="1359" spans="7:11">
      <c r="G1359" s="19" t="s">
        <v>180</v>
      </c>
      <c r="H1359" s="20" t="s">
        <v>1899</v>
      </c>
      <c r="I1359" s="21" t="s">
        <v>4507</v>
      </c>
      <c r="J1359" s="10" t="s">
        <v>6279</v>
      </c>
      <c r="K1359" s="10" t="s">
        <v>4507</v>
      </c>
    </row>
    <row r="1360" spans="7:11">
      <c r="G1360" s="19" t="s">
        <v>180</v>
      </c>
      <c r="H1360" s="20" t="s">
        <v>1900</v>
      </c>
      <c r="I1360" s="21" t="s">
        <v>4508</v>
      </c>
      <c r="J1360" s="10" t="s">
        <v>6280</v>
      </c>
      <c r="K1360" s="10" t="s">
        <v>4508</v>
      </c>
    </row>
    <row r="1361" spans="7:11">
      <c r="G1361" s="19" t="s">
        <v>180</v>
      </c>
      <c r="H1361" s="20" t="s">
        <v>1901</v>
      </c>
      <c r="I1361" s="21" t="s">
        <v>4509</v>
      </c>
      <c r="J1361" s="10" t="s">
        <v>6281</v>
      </c>
      <c r="K1361" s="10" t="s">
        <v>4509</v>
      </c>
    </row>
    <row r="1362" spans="7:11">
      <c r="G1362" s="19" t="s">
        <v>180</v>
      </c>
      <c r="H1362" s="20" t="s">
        <v>1902</v>
      </c>
      <c r="I1362" s="21" t="s">
        <v>4510</v>
      </c>
      <c r="J1362" s="10" t="s">
        <v>6282</v>
      </c>
      <c r="K1362" s="10" t="s">
        <v>4510</v>
      </c>
    </row>
    <row r="1363" spans="7:11">
      <c r="G1363" s="19" t="s">
        <v>180</v>
      </c>
      <c r="H1363" s="20" t="s">
        <v>1903</v>
      </c>
      <c r="I1363" s="21" t="s">
        <v>4511</v>
      </c>
      <c r="J1363" s="10" t="s">
        <v>6283</v>
      </c>
      <c r="K1363" s="10" t="s">
        <v>4511</v>
      </c>
    </row>
    <row r="1364" spans="7:11">
      <c r="G1364" s="19" t="s">
        <v>180</v>
      </c>
      <c r="H1364" s="20" t="s">
        <v>1904</v>
      </c>
      <c r="I1364" s="21" t="s">
        <v>4512</v>
      </c>
      <c r="J1364" s="10" t="s">
        <v>6284</v>
      </c>
      <c r="K1364" s="10" t="s">
        <v>4512</v>
      </c>
    </row>
    <row r="1365" spans="7:11">
      <c r="G1365" s="19" t="s">
        <v>180</v>
      </c>
      <c r="H1365" s="20" t="s">
        <v>1905</v>
      </c>
      <c r="I1365" s="21" t="s">
        <v>4513</v>
      </c>
      <c r="J1365" s="10" t="s">
        <v>6285</v>
      </c>
      <c r="K1365" s="10" t="s">
        <v>4513</v>
      </c>
    </row>
    <row r="1366" spans="7:11">
      <c r="G1366" s="220" t="s">
        <v>180</v>
      </c>
      <c r="H1366" s="19" t="s">
        <v>1906</v>
      </c>
      <c r="I1366" s="221" t="s">
        <v>4514</v>
      </c>
      <c r="J1366" s="10" t="s">
        <v>6286</v>
      </c>
      <c r="K1366" s="10" t="s">
        <v>4514</v>
      </c>
    </row>
    <row r="1367" spans="7:11">
      <c r="G1367" s="19" t="s">
        <v>180</v>
      </c>
      <c r="H1367" s="20" t="s">
        <v>1907</v>
      </c>
      <c r="I1367" s="21" t="s">
        <v>4515</v>
      </c>
      <c r="J1367" s="10" t="s">
        <v>6287</v>
      </c>
      <c r="K1367" s="10" t="s">
        <v>4515</v>
      </c>
    </row>
    <row r="1368" spans="7:11">
      <c r="G1368" s="19" t="s">
        <v>180</v>
      </c>
      <c r="H1368" s="20" t="s">
        <v>1908</v>
      </c>
      <c r="I1368" s="21" t="s">
        <v>4516</v>
      </c>
      <c r="J1368" s="10" t="s">
        <v>6288</v>
      </c>
      <c r="K1368" s="10" t="s">
        <v>4516</v>
      </c>
    </row>
    <row r="1369" spans="7:11">
      <c r="G1369" s="19" t="s">
        <v>180</v>
      </c>
      <c r="H1369" s="20" t="s">
        <v>1909</v>
      </c>
      <c r="I1369" s="21" t="s">
        <v>4517</v>
      </c>
      <c r="J1369" s="10" t="s">
        <v>6289</v>
      </c>
      <c r="K1369" s="10" t="s">
        <v>4517</v>
      </c>
    </row>
    <row r="1370" spans="7:11">
      <c r="G1370" s="19" t="s">
        <v>180</v>
      </c>
      <c r="H1370" s="20" t="s">
        <v>1910</v>
      </c>
      <c r="I1370" s="21" t="s">
        <v>4518</v>
      </c>
      <c r="J1370" s="10" t="s">
        <v>6290</v>
      </c>
      <c r="K1370" s="10" t="s">
        <v>4518</v>
      </c>
    </row>
    <row r="1371" spans="7:11">
      <c r="G1371" s="13" t="s">
        <v>183</v>
      </c>
      <c r="H1371" s="222"/>
      <c r="I1371" s="223" t="s">
        <v>4519</v>
      </c>
      <c r="J1371" s="10" t="s">
        <v>183</v>
      </c>
      <c r="K1371" s="10" t="s">
        <v>4519</v>
      </c>
    </row>
    <row r="1372" spans="7:11">
      <c r="G1372" s="19" t="s">
        <v>183</v>
      </c>
      <c r="H1372" s="20" t="s">
        <v>1911</v>
      </c>
      <c r="I1372" s="21" t="s">
        <v>4520</v>
      </c>
      <c r="J1372" s="10" t="s">
        <v>6291</v>
      </c>
      <c r="K1372" s="10" t="s">
        <v>4520</v>
      </c>
    </row>
    <row r="1373" spans="7:11">
      <c r="G1373" s="19" t="s">
        <v>183</v>
      </c>
      <c r="H1373" s="20" t="s">
        <v>1912</v>
      </c>
      <c r="I1373" s="21" t="s">
        <v>4521</v>
      </c>
      <c r="J1373" s="10" t="s">
        <v>6292</v>
      </c>
      <c r="K1373" s="10" t="s">
        <v>4521</v>
      </c>
    </row>
    <row r="1374" spans="7:11">
      <c r="G1374" s="19" t="s">
        <v>183</v>
      </c>
      <c r="H1374" s="20" t="s">
        <v>1913</v>
      </c>
      <c r="I1374" s="21" t="s">
        <v>4522</v>
      </c>
      <c r="J1374" s="10" t="s">
        <v>6293</v>
      </c>
      <c r="K1374" s="10" t="s">
        <v>4522</v>
      </c>
    </row>
    <row r="1375" spans="7:11">
      <c r="G1375" s="19" t="s">
        <v>183</v>
      </c>
      <c r="H1375" s="20" t="s">
        <v>1914</v>
      </c>
      <c r="I1375" s="21" t="s">
        <v>4523</v>
      </c>
      <c r="J1375" s="10" t="s">
        <v>6294</v>
      </c>
      <c r="K1375" s="10" t="s">
        <v>4523</v>
      </c>
    </row>
    <row r="1376" spans="7:11">
      <c r="G1376" s="19" t="s">
        <v>183</v>
      </c>
      <c r="H1376" s="20" t="s">
        <v>1915</v>
      </c>
      <c r="I1376" s="21" t="s">
        <v>4524</v>
      </c>
      <c r="J1376" s="10" t="s">
        <v>6295</v>
      </c>
      <c r="K1376" s="10" t="s">
        <v>4524</v>
      </c>
    </row>
    <row r="1377" spans="7:11">
      <c r="G1377" s="19" t="s">
        <v>183</v>
      </c>
      <c r="H1377" s="20" t="s">
        <v>1916</v>
      </c>
      <c r="I1377" s="21" t="s">
        <v>4525</v>
      </c>
      <c r="J1377" s="10" t="s">
        <v>6296</v>
      </c>
      <c r="K1377" s="10" t="s">
        <v>4525</v>
      </c>
    </row>
    <row r="1378" spans="7:11">
      <c r="G1378" s="19" t="s">
        <v>183</v>
      </c>
      <c r="H1378" s="20" t="s">
        <v>1257</v>
      </c>
      <c r="I1378" s="21" t="s">
        <v>4526</v>
      </c>
      <c r="J1378" s="10" t="s">
        <v>6297</v>
      </c>
      <c r="K1378" s="10" t="s">
        <v>4526</v>
      </c>
    </row>
    <row r="1379" spans="7:11">
      <c r="G1379" s="19" t="s">
        <v>183</v>
      </c>
      <c r="H1379" s="20" t="s">
        <v>1917</v>
      </c>
      <c r="I1379" s="21" t="s">
        <v>4527</v>
      </c>
      <c r="J1379" s="10" t="s">
        <v>6298</v>
      </c>
      <c r="K1379" s="10" t="s">
        <v>4527</v>
      </c>
    </row>
    <row r="1380" spans="7:11">
      <c r="G1380" s="19" t="s">
        <v>183</v>
      </c>
      <c r="H1380" s="20" t="s">
        <v>1918</v>
      </c>
      <c r="I1380" s="21" t="s">
        <v>4528</v>
      </c>
      <c r="J1380" s="10" t="s">
        <v>6299</v>
      </c>
      <c r="K1380" s="10" t="s">
        <v>4528</v>
      </c>
    </row>
    <row r="1381" spans="7:11">
      <c r="G1381" s="19" t="s">
        <v>183</v>
      </c>
      <c r="H1381" s="20" t="s">
        <v>1919</v>
      </c>
      <c r="I1381" s="21" t="s">
        <v>4529</v>
      </c>
      <c r="J1381" s="10" t="s">
        <v>6300</v>
      </c>
      <c r="K1381" s="10" t="s">
        <v>4529</v>
      </c>
    </row>
    <row r="1382" spans="7:11">
      <c r="G1382" s="19" t="s">
        <v>183</v>
      </c>
      <c r="H1382" s="20" t="s">
        <v>1920</v>
      </c>
      <c r="I1382" s="21" t="s">
        <v>4530</v>
      </c>
      <c r="J1382" s="10" t="s">
        <v>6301</v>
      </c>
      <c r="K1382" s="10" t="s">
        <v>4530</v>
      </c>
    </row>
    <row r="1383" spans="7:11">
      <c r="G1383" s="19" t="s">
        <v>183</v>
      </c>
      <c r="H1383" s="20" t="s">
        <v>1921</v>
      </c>
      <c r="I1383" s="21" t="s">
        <v>4531</v>
      </c>
      <c r="J1383" s="10" t="s">
        <v>6302</v>
      </c>
      <c r="K1383" s="10" t="s">
        <v>4531</v>
      </c>
    </row>
    <row r="1384" spans="7:11">
      <c r="G1384" s="19" t="s">
        <v>183</v>
      </c>
      <c r="H1384" s="20" t="s">
        <v>1922</v>
      </c>
      <c r="I1384" s="21" t="s">
        <v>4532</v>
      </c>
      <c r="J1384" s="10" t="s">
        <v>6303</v>
      </c>
      <c r="K1384" s="10" t="s">
        <v>4532</v>
      </c>
    </row>
    <row r="1385" spans="7:11">
      <c r="G1385" s="19" t="s">
        <v>183</v>
      </c>
      <c r="H1385" s="20" t="s">
        <v>1923</v>
      </c>
      <c r="I1385" s="21" t="s">
        <v>4533</v>
      </c>
      <c r="J1385" s="10" t="s">
        <v>6304</v>
      </c>
      <c r="K1385" s="10" t="s">
        <v>4533</v>
      </c>
    </row>
    <row r="1386" spans="7:11">
      <c r="G1386" s="19" t="s">
        <v>183</v>
      </c>
      <c r="H1386" s="20" t="s">
        <v>1924</v>
      </c>
      <c r="I1386" s="21" t="s">
        <v>4534</v>
      </c>
      <c r="J1386" s="10" t="s">
        <v>6305</v>
      </c>
      <c r="K1386" s="10" t="s">
        <v>4534</v>
      </c>
    </row>
    <row r="1387" spans="7:11">
      <c r="G1387" s="19" t="s">
        <v>183</v>
      </c>
      <c r="H1387" s="20" t="s">
        <v>1925</v>
      </c>
      <c r="I1387" s="21" t="s">
        <v>4535</v>
      </c>
      <c r="J1387" s="10" t="s">
        <v>6306</v>
      </c>
      <c r="K1387" s="10" t="s">
        <v>4535</v>
      </c>
    </row>
    <row r="1388" spans="7:11">
      <c r="G1388" s="19" t="s">
        <v>183</v>
      </c>
      <c r="H1388" s="20" t="s">
        <v>1926</v>
      </c>
      <c r="I1388" s="21" t="s">
        <v>4536</v>
      </c>
      <c r="J1388" s="10" t="s">
        <v>6307</v>
      </c>
      <c r="K1388" s="10" t="s">
        <v>4536</v>
      </c>
    </row>
    <row r="1389" spans="7:11">
      <c r="G1389" s="19" t="s">
        <v>183</v>
      </c>
      <c r="H1389" s="20" t="s">
        <v>1927</v>
      </c>
      <c r="I1389" s="21" t="s">
        <v>4537</v>
      </c>
      <c r="J1389" s="10" t="s">
        <v>6308</v>
      </c>
      <c r="K1389" s="10" t="s">
        <v>4537</v>
      </c>
    </row>
    <row r="1390" spans="7:11">
      <c r="G1390" s="220" t="s">
        <v>183</v>
      </c>
      <c r="H1390" s="19" t="s">
        <v>1928</v>
      </c>
      <c r="I1390" s="221" t="s">
        <v>4538</v>
      </c>
      <c r="J1390" s="10" t="s">
        <v>6309</v>
      </c>
      <c r="K1390" s="10" t="s">
        <v>4538</v>
      </c>
    </row>
    <row r="1391" spans="7:11">
      <c r="G1391" s="19" t="s">
        <v>183</v>
      </c>
      <c r="H1391" s="20" t="s">
        <v>1929</v>
      </c>
      <c r="I1391" s="21" t="s">
        <v>4539</v>
      </c>
      <c r="J1391" s="10" t="s">
        <v>6310</v>
      </c>
      <c r="K1391" s="10" t="s">
        <v>4539</v>
      </c>
    </row>
    <row r="1392" spans="7:11">
      <c r="G1392" s="19" t="s">
        <v>183</v>
      </c>
      <c r="H1392" s="20" t="s">
        <v>1930</v>
      </c>
      <c r="I1392" s="21" t="s">
        <v>4540</v>
      </c>
      <c r="J1392" s="10" t="s">
        <v>6311</v>
      </c>
      <c r="K1392" s="10" t="s">
        <v>4540</v>
      </c>
    </row>
    <row r="1393" spans="7:11">
      <c r="G1393" s="19" t="s">
        <v>183</v>
      </c>
      <c r="H1393" s="20" t="s">
        <v>1931</v>
      </c>
      <c r="I1393" s="21" t="s">
        <v>4541</v>
      </c>
      <c r="J1393" s="10" t="s">
        <v>6312</v>
      </c>
      <c r="K1393" s="10" t="s">
        <v>4541</v>
      </c>
    </row>
    <row r="1394" spans="7:11">
      <c r="G1394" s="19" t="s">
        <v>183</v>
      </c>
      <c r="H1394" s="20" t="s">
        <v>1932</v>
      </c>
      <c r="I1394" s="21" t="s">
        <v>4542</v>
      </c>
      <c r="J1394" s="10" t="s">
        <v>6313</v>
      </c>
      <c r="K1394" s="10" t="s">
        <v>4542</v>
      </c>
    </row>
    <row r="1395" spans="7:11">
      <c r="G1395" s="13" t="s">
        <v>186</v>
      </c>
      <c r="H1395" s="222"/>
      <c r="I1395" s="223" t="s">
        <v>4543</v>
      </c>
      <c r="J1395" s="10" t="s">
        <v>186</v>
      </c>
      <c r="K1395" s="10" t="s">
        <v>4543</v>
      </c>
    </row>
    <row r="1396" spans="7:11">
      <c r="G1396" s="19" t="s">
        <v>186</v>
      </c>
      <c r="H1396" s="20" t="s">
        <v>1933</v>
      </c>
      <c r="I1396" s="21" t="s">
        <v>4544</v>
      </c>
      <c r="J1396" s="10" t="s">
        <v>6314</v>
      </c>
      <c r="K1396" s="10" t="s">
        <v>4544</v>
      </c>
    </row>
    <row r="1397" spans="7:11">
      <c r="G1397" s="19" t="s">
        <v>186</v>
      </c>
      <c r="H1397" s="20" t="s">
        <v>1934</v>
      </c>
      <c r="I1397" s="21" t="s">
        <v>4545</v>
      </c>
      <c r="J1397" s="10" t="s">
        <v>6315</v>
      </c>
      <c r="K1397" s="10" t="s">
        <v>4545</v>
      </c>
    </row>
    <row r="1398" spans="7:11">
      <c r="G1398" s="19" t="s">
        <v>186</v>
      </c>
      <c r="H1398" s="20" t="s">
        <v>1935</v>
      </c>
      <c r="I1398" s="21" t="s">
        <v>4546</v>
      </c>
      <c r="J1398" s="10" t="s">
        <v>6316</v>
      </c>
      <c r="K1398" s="10" t="s">
        <v>4546</v>
      </c>
    </row>
    <row r="1399" spans="7:11">
      <c r="G1399" s="19" t="s">
        <v>186</v>
      </c>
      <c r="H1399" s="20" t="s">
        <v>1936</v>
      </c>
      <c r="I1399" s="21" t="s">
        <v>4547</v>
      </c>
      <c r="J1399" s="10" t="s">
        <v>6317</v>
      </c>
      <c r="K1399" s="10" t="s">
        <v>4547</v>
      </c>
    </row>
    <row r="1400" spans="7:11">
      <c r="G1400" s="19" t="s">
        <v>186</v>
      </c>
      <c r="H1400" s="20" t="s">
        <v>1937</v>
      </c>
      <c r="I1400" s="21" t="s">
        <v>4548</v>
      </c>
      <c r="J1400" s="10" t="s">
        <v>6318</v>
      </c>
      <c r="K1400" s="10" t="s">
        <v>4548</v>
      </c>
    </row>
    <row r="1401" spans="7:11">
      <c r="G1401" s="19" t="s">
        <v>186</v>
      </c>
      <c r="H1401" s="20" t="s">
        <v>1938</v>
      </c>
      <c r="I1401" s="21" t="s">
        <v>4549</v>
      </c>
      <c r="J1401" s="10" t="s">
        <v>6319</v>
      </c>
      <c r="K1401" s="10" t="s">
        <v>4549</v>
      </c>
    </row>
    <row r="1402" spans="7:11">
      <c r="G1402" s="19" t="s">
        <v>186</v>
      </c>
      <c r="H1402" s="20" t="s">
        <v>1939</v>
      </c>
      <c r="I1402" s="21" t="s">
        <v>4550</v>
      </c>
      <c r="J1402" s="10" t="s">
        <v>6320</v>
      </c>
      <c r="K1402" s="10" t="s">
        <v>4550</v>
      </c>
    </row>
    <row r="1403" spans="7:11">
      <c r="G1403" s="19" t="s">
        <v>186</v>
      </c>
      <c r="H1403" s="20" t="s">
        <v>1940</v>
      </c>
      <c r="I1403" s="21" t="s">
        <v>4551</v>
      </c>
      <c r="J1403" s="10" t="s">
        <v>6321</v>
      </c>
      <c r="K1403" s="10" t="s">
        <v>4551</v>
      </c>
    </row>
    <row r="1404" spans="7:11">
      <c r="G1404" s="19" t="s">
        <v>186</v>
      </c>
      <c r="H1404" s="20" t="s">
        <v>1941</v>
      </c>
      <c r="I1404" s="21" t="s">
        <v>4552</v>
      </c>
      <c r="J1404" s="10" t="s">
        <v>6322</v>
      </c>
      <c r="K1404" s="10" t="s">
        <v>4552</v>
      </c>
    </row>
    <row r="1405" spans="7:11">
      <c r="G1405" s="19" t="s">
        <v>186</v>
      </c>
      <c r="H1405" s="20" t="s">
        <v>1942</v>
      </c>
      <c r="I1405" s="21" t="s">
        <v>4553</v>
      </c>
      <c r="J1405" s="10" t="s">
        <v>6323</v>
      </c>
      <c r="K1405" s="10" t="s">
        <v>4553</v>
      </c>
    </row>
    <row r="1406" spans="7:11">
      <c r="G1406" s="19" t="s">
        <v>186</v>
      </c>
      <c r="H1406" s="20" t="s">
        <v>1943</v>
      </c>
      <c r="I1406" s="21" t="s">
        <v>4554</v>
      </c>
      <c r="J1406" s="10" t="s">
        <v>6324</v>
      </c>
      <c r="K1406" s="10" t="s">
        <v>4554</v>
      </c>
    </row>
    <row r="1407" spans="7:11">
      <c r="G1407" s="19" t="s">
        <v>186</v>
      </c>
      <c r="H1407" s="20" t="s">
        <v>1944</v>
      </c>
      <c r="I1407" s="21" t="s">
        <v>4555</v>
      </c>
      <c r="J1407" s="10" t="s">
        <v>6325</v>
      </c>
      <c r="K1407" s="10" t="s">
        <v>4555</v>
      </c>
    </row>
    <row r="1408" spans="7:11">
      <c r="G1408" s="19" t="s">
        <v>186</v>
      </c>
      <c r="H1408" s="20" t="s">
        <v>1945</v>
      </c>
      <c r="I1408" s="21" t="s">
        <v>4556</v>
      </c>
      <c r="J1408" s="10" t="s">
        <v>6326</v>
      </c>
      <c r="K1408" s="10" t="s">
        <v>4556</v>
      </c>
    </row>
    <row r="1409" spans="7:11">
      <c r="G1409" s="19" t="s">
        <v>186</v>
      </c>
      <c r="H1409" s="20" t="s">
        <v>1946</v>
      </c>
      <c r="I1409" s="21" t="s">
        <v>4557</v>
      </c>
      <c r="J1409" s="10" t="s">
        <v>6327</v>
      </c>
      <c r="K1409" s="10" t="s">
        <v>4557</v>
      </c>
    </row>
    <row r="1410" spans="7:11">
      <c r="G1410" s="220" t="s">
        <v>186</v>
      </c>
      <c r="H1410" s="19" t="s">
        <v>1947</v>
      </c>
      <c r="I1410" s="221" t="s">
        <v>4558</v>
      </c>
      <c r="J1410" s="10" t="s">
        <v>6328</v>
      </c>
      <c r="K1410" s="10" t="s">
        <v>4558</v>
      </c>
    </row>
    <row r="1411" spans="7:11">
      <c r="G1411" s="19" t="s">
        <v>186</v>
      </c>
      <c r="H1411" s="20" t="s">
        <v>1948</v>
      </c>
      <c r="I1411" s="21" t="s">
        <v>4559</v>
      </c>
      <c r="J1411" s="10" t="s">
        <v>6329</v>
      </c>
      <c r="K1411" s="10" t="s">
        <v>4559</v>
      </c>
    </row>
    <row r="1412" spans="7:11">
      <c r="G1412" s="19" t="s">
        <v>186</v>
      </c>
      <c r="H1412" s="20" t="s">
        <v>1949</v>
      </c>
      <c r="I1412" s="21" t="s">
        <v>4560</v>
      </c>
      <c r="J1412" s="10" t="s">
        <v>6330</v>
      </c>
      <c r="K1412" s="10" t="s">
        <v>4560</v>
      </c>
    </row>
    <row r="1413" spans="7:11">
      <c r="G1413" s="19" t="s">
        <v>186</v>
      </c>
      <c r="H1413" s="20" t="s">
        <v>1950</v>
      </c>
      <c r="I1413" s="21" t="s">
        <v>4561</v>
      </c>
      <c r="J1413" s="10" t="s">
        <v>6331</v>
      </c>
      <c r="K1413" s="10" t="s">
        <v>4561</v>
      </c>
    </row>
    <row r="1414" spans="7:11">
      <c r="G1414" s="19" t="s">
        <v>186</v>
      </c>
      <c r="H1414" s="20" t="s">
        <v>1951</v>
      </c>
      <c r="I1414" s="21" t="s">
        <v>4562</v>
      </c>
      <c r="J1414" s="10" t="s">
        <v>6332</v>
      </c>
      <c r="K1414" s="10" t="s">
        <v>4562</v>
      </c>
    </row>
    <row r="1415" spans="7:11">
      <c r="G1415" s="13" t="s">
        <v>191</v>
      </c>
      <c r="H1415" s="222"/>
      <c r="I1415" s="223" t="s">
        <v>4563</v>
      </c>
      <c r="J1415" s="10" t="s">
        <v>191</v>
      </c>
      <c r="K1415" s="10" t="s">
        <v>4563</v>
      </c>
    </row>
    <row r="1416" spans="7:11">
      <c r="G1416" s="19" t="s">
        <v>191</v>
      </c>
      <c r="H1416" s="20" t="s">
        <v>1952</v>
      </c>
      <c r="I1416" s="21" t="s">
        <v>4564</v>
      </c>
      <c r="J1416" s="10" t="s">
        <v>6333</v>
      </c>
      <c r="K1416" s="10" t="s">
        <v>4564</v>
      </c>
    </row>
    <row r="1417" spans="7:11">
      <c r="G1417" s="19" t="s">
        <v>191</v>
      </c>
      <c r="H1417" s="20" t="s">
        <v>1953</v>
      </c>
      <c r="I1417" s="21" t="s">
        <v>4565</v>
      </c>
      <c r="J1417" s="10" t="s">
        <v>6334</v>
      </c>
      <c r="K1417" s="10" t="s">
        <v>4565</v>
      </c>
    </row>
    <row r="1418" spans="7:11">
      <c r="G1418" s="19" t="s">
        <v>191</v>
      </c>
      <c r="H1418" s="20" t="s">
        <v>1954</v>
      </c>
      <c r="I1418" s="21" t="s">
        <v>4566</v>
      </c>
      <c r="J1418" s="10" t="s">
        <v>6335</v>
      </c>
      <c r="K1418" s="10" t="s">
        <v>4566</v>
      </c>
    </row>
    <row r="1419" spans="7:11">
      <c r="G1419" s="19" t="s">
        <v>191</v>
      </c>
      <c r="H1419" s="20" t="s">
        <v>1955</v>
      </c>
      <c r="I1419" s="21" t="s">
        <v>4567</v>
      </c>
      <c r="J1419" s="10" t="s">
        <v>6336</v>
      </c>
      <c r="K1419" s="10" t="s">
        <v>4567</v>
      </c>
    </row>
    <row r="1420" spans="7:11">
      <c r="G1420" s="19" t="s">
        <v>191</v>
      </c>
      <c r="H1420" s="20" t="s">
        <v>1956</v>
      </c>
      <c r="I1420" s="21" t="s">
        <v>4568</v>
      </c>
      <c r="J1420" s="10" t="s">
        <v>6337</v>
      </c>
      <c r="K1420" s="10" t="s">
        <v>4568</v>
      </c>
    </row>
    <row r="1421" spans="7:11">
      <c r="G1421" s="19" t="s">
        <v>191</v>
      </c>
      <c r="H1421" s="20" t="s">
        <v>1957</v>
      </c>
      <c r="I1421" s="21" t="s">
        <v>4569</v>
      </c>
      <c r="J1421" s="10" t="s">
        <v>6338</v>
      </c>
      <c r="K1421" s="10" t="s">
        <v>4569</v>
      </c>
    </row>
    <row r="1422" spans="7:11">
      <c r="G1422" s="19" t="s">
        <v>191</v>
      </c>
      <c r="H1422" s="20" t="s">
        <v>1958</v>
      </c>
      <c r="I1422" s="21" t="s">
        <v>4570</v>
      </c>
      <c r="J1422" s="10" t="s">
        <v>6339</v>
      </c>
      <c r="K1422" s="10" t="s">
        <v>4570</v>
      </c>
    </row>
    <row r="1423" spans="7:11">
      <c r="G1423" s="19" t="s">
        <v>191</v>
      </c>
      <c r="H1423" s="20" t="s">
        <v>1959</v>
      </c>
      <c r="I1423" s="21" t="s">
        <v>4571</v>
      </c>
      <c r="J1423" s="10" t="s">
        <v>6340</v>
      </c>
      <c r="K1423" s="10" t="s">
        <v>4571</v>
      </c>
    </row>
    <row r="1424" spans="7:11">
      <c r="G1424" s="19" t="s">
        <v>191</v>
      </c>
      <c r="H1424" s="20" t="s">
        <v>1960</v>
      </c>
      <c r="I1424" s="21" t="s">
        <v>4572</v>
      </c>
      <c r="J1424" s="10" t="s">
        <v>6341</v>
      </c>
      <c r="K1424" s="10" t="s">
        <v>4572</v>
      </c>
    </row>
    <row r="1425" spans="7:11">
      <c r="G1425" s="19" t="s">
        <v>191</v>
      </c>
      <c r="H1425" s="20" t="s">
        <v>1961</v>
      </c>
      <c r="I1425" s="21" t="s">
        <v>4573</v>
      </c>
      <c r="J1425" s="10" t="s">
        <v>6342</v>
      </c>
      <c r="K1425" s="10" t="s">
        <v>4573</v>
      </c>
    </row>
    <row r="1426" spans="7:11">
      <c r="G1426" s="19" t="s">
        <v>191</v>
      </c>
      <c r="H1426" s="20" t="s">
        <v>1962</v>
      </c>
      <c r="I1426" s="21" t="s">
        <v>4574</v>
      </c>
      <c r="J1426" s="10" t="s">
        <v>6343</v>
      </c>
      <c r="K1426" s="10" t="s">
        <v>4574</v>
      </c>
    </row>
    <row r="1427" spans="7:11">
      <c r="G1427" s="19" t="s">
        <v>191</v>
      </c>
      <c r="H1427" s="20" t="s">
        <v>1963</v>
      </c>
      <c r="I1427" s="21" t="s">
        <v>4575</v>
      </c>
      <c r="J1427" s="10" t="s">
        <v>6344</v>
      </c>
      <c r="K1427" s="10" t="s">
        <v>4575</v>
      </c>
    </row>
    <row r="1428" spans="7:11">
      <c r="G1428" s="19" t="s">
        <v>191</v>
      </c>
      <c r="H1428" s="20" t="s">
        <v>1964</v>
      </c>
      <c r="I1428" s="21" t="s">
        <v>4576</v>
      </c>
      <c r="J1428" s="10" t="s">
        <v>6345</v>
      </c>
      <c r="K1428" s="10" t="s">
        <v>4576</v>
      </c>
    </row>
    <row r="1429" spans="7:11">
      <c r="G1429" s="19" t="s">
        <v>191</v>
      </c>
      <c r="H1429" s="20" t="s">
        <v>1965</v>
      </c>
      <c r="I1429" s="21" t="s">
        <v>4577</v>
      </c>
      <c r="J1429" s="10" t="s">
        <v>6346</v>
      </c>
      <c r="K1429" s="10" t="s">
        <v>4577</v>
      </c>
    </row>
    <row r="1430" spans="7:11">
      <c r="G1430" s="19" t="s">
        <v>191</v>
      </c>
      <c r="H1430" s="20" t="s">
        <v>1966</v>
      </c>
      <c r="I1430" s="21" t="s">
        <v>4578</v>
      </c>
      <c r="J1430" s="10" t="s">
        <v>6347</v>
      </c>
      <c r="K1430" s="10" t="s">
        <v>4578</v>
      </c>
    </row>
    <row r="1431" spans="7:11">
      <c r="G1431" s="19" t="s">
        <v>191</v>
      </c>
      <c r="H1431" s="20" t="s">
        <v>1967</v>
      </c>
      <c r="I1431" s="21" t="s">
        <v>4579</v>
      </c>
      <c r="J1431" s="10" t="s">
        <v>6348</v>
      </c>
      <c r="K1431" s="10" t="s">
        <v>4579</v>
      </c>
    </row>
    <row r="1432" spans="7:11">
      <c r="G1432" s="19" t="s">
        <v>191</v>
      </c>
      <c r="H1432" s="20" t="s">
        <v>1968</v>
      </c>
      <c r="I1432" s="21" t="s">
        <v>4580</v>
      </c>
      <c r="J1432" s="10" t="s">
        <v>6349</v>
      </c>
      <c r="K1432" s="10" t="s">
        <v>4580</v>
      </c>
    </row>
    <row r="1433" spans="7:11">
      <c r="G1433" s="19" t="s">
        <v>191</v>
      </c>
      <c r="H1433" s="20" t="s">
        <v>1969</v>
      </c>
      <c r="I1433" s="21" t="s">
        <v>4581</v>
      </c>
      <c r="J1433" s="10" t="s">
        <v>6350</v>
      </c>
      <c r="K1433" s="10" t="s">
        <v>4581</v>
      </c>
    </row>
    <row r="1434" spans="7:11">
      <c r="G1434" s="19" t="s">
        <v>191</v>
      </c>
      <c r="H1434" s="20" t="s">
        <v>1970</v>
      </c>
      <c r="I1434" s="21" t="s">
        <v>4582</v>
      </c>
      <c r="J1434" s="10" t="s">
        <v>6351</v>
      </c>
      <c r="K1434" s="10" t="s">
        <v>4582</v>
      </c>
    </row>
    <row r="1435" spans="7:11">
      <c r="G1435" s="220" t="s">
        <v>191</v>
      </c>
      <c r="H1435" s="19" t="s">
        <v>1971</v>
      </c>
      <c r="I1435" s="221" t="s">
        <v>4583</v>
      </c>
      <c r="J1435" s="10" t="s">
        <v>6352</v>
      </c>
      <c r="K1435" s="10" t="s">
        <v>4583</v>
      </c>
    </row>
    <row r="1436" spans="7:11">
      <c r="G1436" s="19" t="s">
        <v>191</v>
      </c>
      <c r="H1436" s="20" t="s">
        <v>1972</v>
      </c>
      <c r="I1436" s="21" t="s">
        <v>4584</v>
      </c>
      <c r="J1436" s="10" t="s">
        <v>6353</v>
      </c>
      <c r="K1436" s="10" t="s">
        <v>4584</v>
      </c>
    </row>
    <row r="1437" spans="7:11">
      <c r="G1437" s="19" t="s">
        <v>191</v>
      </c>
      <c r="H1437" s="20" t="s">
        <v>1973</v>
      </c>
      <c r="I1437" s="21" t="s">
        <v>4585</v>
      </c>
      <c r="J1437" s="10" t="s">
        <v>6354</v>
      </c>
      <c r="K1437" s="10" t="s">
        <v>4585</v>
      </c>
    </row>
    <row r="1438" spans="7:11">
      <c r="G1438" s="19" t="s">
        <v>191</v>
      </c>
      <c r="H1438" s="20" t="s">
        <v>1974</v>
      </c>
      <c r="I1438" s="21" t="s">
        <v>4586</v>
      </c>
      <c r="J1438" s="10" t="s">
        <v>6355</v>
      </c>
      <c r="K1438" s="10" t="s">
        <v>4586</v>
      </c>
    </row>
    <row r="1439" spans="7:11">
      <c r="G1439" s="19" t="s">
        <v>191</v>
      </c>
      <c r="H1439" s="20" t="s">
        <v>1975</v>
      </c>
      <c r="I1439" s="21" t="s">
        <v>4587</v>
      </c>
      <c r="J1439" s="10" t="s">
        <v>6356</v>
      </c>
      <c r="K1439" s="10" t="s">
        <v>4587</v>
      </c>
    </row>
    <row r="1440" spans="7:11">
      <c r="G1440" s="13" t="s">
        <v>194</v>
      </c>
      <c r="H1440" s="222"/>
      <c r="I1440" s="223" t="s">
        <v>4588</v>
      </c>
      <c r="J1440" s="10" t="s">
        <v>194</v>
      </c>
      <c r="K1440" s="10" t="s">
        <v>4588</v>
      </c>
    </row>
    <row r="1441" spans="7:11">
      <c r="G1441" s="19" t="s">
        <v>194</v>
      </c>
      <c r="H1441" s="20" t="s">
        <v>1976</v>
      </c>
      <c r="I1441" s="21" t="s">
        <v>4589</v>
      </c>
      <c r="J1441" s="10" t="s">
        <v>6357</v>
      </c>
      <c r="K1441" s="10" t="s">
        <v>4589</v>
      </c>
    </row>
    <row r="1442" spans="7:11">
      <c r="G1442" s="19" t="s">
        <v>194</v>
      </c>
      <c r="H1442" s="20" t="s">
        <v>1977</v>
      </c>
      <c r="I1442" s="21" t="s">
        <v>4590</v>
      </c>
      <c r="J1442" s="10" t="s">
        <v>6358</v>
      </c>
      <c r="K1442" s="10" t="s">
        <v>4590</v>
      </c>
    </row>
    <row r="1443" spans="7:11">
      <c r="G1443" s="19" t="s">
        <v>194</v>
      </c>
      <c r="H1443" s="20" t="s">
        <v>1978</v>
      </c>
      <c r="I1443" s="21" t="s">
        <v>4591</v>
      </c>
      <c r="J1443" s="10" t="s">
        <v>6359</v>
      </c>
      <c r="K1443" s="10" t="s">
        <v>4591</v>
      </c>
    </row>
    <row r="1444" spans="7:11">
      <c r="G1444" s="19" t="s">
        <v>194</v>
      </c>
      <c r="H1444" s="20" t="s">
        <v>1979</v>
      </c>
      <c r="I1444" s="21" t="s">
        <v>4592</v>
      </c>
      <c r="J1444" s="10" t="s">
        <v>6360</v>
      </c>
      <c r="K1444" s="10" t="s">
        <v>4592</v>
      </c>
    </row>
    <row r="1445" spans="7:11">
      <c r="G1445" s="19" t="s">
        <v>194</v>
      </c>
      <c r="H1445" s="20" t="s">
        <v>1980</v>
      </c>
      <c r="I1445" s="21" t="s">
        <v>4593</v>
      </c>
      <c r="J1445" s="10" t="s">
        <v>6361</v>
      </c>
      <c r="K1445" s="10" t="s">
        <v>4593</v>
      </c>
    </row>
    <row r="1446" spans="7:11">
      <c r="G1446" s="19" t="s">
        <v>194</v>
      </c>
      <c r="H1446" s="20" t="s">
        <v>1981</v>
      </c>
      <c r="I1446" s="21" t="s">
        <v>4594</v>
      </c>
      <c r="J1446" s="10" t="s">
        <v>6362</v>
      </c>
      <c r="K1446" s="10" t="s">
        <v>4594</v>
      </c>
    </row>
    <row r="1447" spans="7:11">
      <c r="G1447" s="19" t="s">
        <v>194</v>
      </c>
      <c r="H1447" s="20" t="s">
        <v>1982</v>
      </c>
      <c r="I1447" s="21" t="s">
        <v>4595</v>
      </c>
      <c r="J1447" s="10" t="s">
        <v>6363</v>
      </c>
      <c r="K1447" s="10" t="s">
        <v>4595</v>
      </c>
    </row>
    <row r="1448" spans="7:11">
      <c r="G1448" s="19" t="s">
        <v>194</v>
      </c>
      <c r="H1448" s="20" t="s">
        <v>1983</v>
      </c>
      <c r="I1448" s="21" t="s">
        <v>4596</v>
      </c>
      <c r="J1448" s="10" t="s">
        <v>6364</v>
      </c>
      <c r="K1448" s="10" t="s">
        <v>4596</v>
      </c>
    </row>
    <row r="1449" spans="7:11">
      <c r="G1449" s="19" t="s">
        <v>194</v>
      </c>
      <c r="H1449" s="20" t="s">
        <v>1984</v>
      </c>
      <c r="I1449" s="21" t="s">
        <v>4597</v>
      </c>
      <c r="J1449" s="10" t="s">
        <v>6365</v>
      </c>
      <c r="K1449" s="10" t="s">
        <v>4597</v>
      </c>
    </row>
    <row r="1450" spans="7:11">
      <c r="G1450" s="19" t="s">
        <v>194</v>
      </c>
      <c r="H1450" s="20" t="s">
        <v>1985</v>
      </c>
      <c r="I1450" s="21" t="s">
        <v>4598</v>
      </c>
      <c r="J1450" s="10" t="s">
        <v>6366</v>
      </c>
      <c r="K1450" s="10" t="s">
        <v>4598</v>
      </c>
    </row>
    <row r="1451" spans="7:11">
      <c r="G1451" s="19" t="s">
        <v>194</v>
      </c>
      <c r="H1451" s="20" t="s">
        <v>1986</v>
      </c>
      <c r="I1451" s="21" t="s">
        <v>4599</v>
      </c>
      <c r="J1451" s="10" t="s">
        <v>6367</v>
      </c>
      <c r="K1451" s="10" t="s">
        <v>4599</v>
      </c>
    </row>
    <row r="1452" spans="7:11">
      <c r="G1452" s="19" t="s">
        <v>194</v>
      </c>
      <c r="H1452" s="20" t="s">
        <v>1987</v>
      </c>
      <c r="I1452" s="21" t="s">
        <v>4600</v>
      </c>
      <c r="J1452" s="10" t="s">
        <v>6368</v>
      </c>
      <c r="K1452" s="10" t="s">
        <v>4600</v>
      </c>
    </row>
    <row r="1453" spans="7:11">
      <c r="G1453" s="220" t="s">
        <v>194</v>
      </c>
      <c r="H1453" s="19" t="s">
        <v>1988</v>
      </c>
      <c r="I1453" s="221" t="s">
        <v>4601</v>
      </c>
      <c r="J1453" s="10" t="s">
        <v>6369</v>
      </c>
      <c r="K1453" s="10" t="s">
        <v>4601</v>
      </c>
    </row>
    <row r="1454" spans="7:11">
      <c r="G1454" s="19" t="s">
        <v>194</v>
      </c>
      <c r="H1454" s="20" t="s">
        <v>1989</v>
      </c>
      <c r="I1454" s="21" t="s">
        <v>4602</v>
      </c>
      <c r="J1454" s="10" t="s">
        <v>6370</v>
      </c>
      <c r="K1454" s="10" t="s">
        <v>4602</v>
      </c>
    </row>
    <row r="1455" spans="7:11">
      <c r="G1455" s="19" t="s">
        <v>194</v>
      </c>
      <c r="H1455" s="20" t="s">
        <v>1990</v>
      </c>
      <c r="I1455" s="21" t="s">
        <v>4603</v>
      </c>
      <c r="J1455" s="10" t="s">
        <v>6371</v>
      </c>
      <c r="K1455" s="10" t="s">
        <v>4603</v>
      </c>
    </row>
    <row r="1456" spans="7:11">
      <c r="G1456" s="19" t="s">
        <v>194</v>
      </c>
      <c r="H1456" s="20" t="s">
        <v>1991</v>
      </c>
      <c r="I1456" s="21" t="s">
        <v>4604</v>
      </c>
      <c r="J1456" s="10" t="s">
        <v>6372</v>
      </c>
      <c r="K1456" s="10" t="s">
        <v>4604</v>
      </c>
    </row>
    <row r="1457" spans="7:11">
      <c r="G1457" s="19" t="s">
        <v>194</v>
      </c>
      <c r="H1457" s="20" t="s">
        <v>1992</v>
      </c>
      <c r="I1457" s="21" t="s">
        <v>4605</v>
      </c>
      <c r="J1457" s="10" t="s">
        <v>6373</v>
      </c>
      <c r="K1457" s="10" t="s">
        <v>4605</v>
      </c>
    </row>
    <row r="1458" spans="7:11">
      <c r="G1458" s="13" t="s">
        <v>197</v>
      </c>
      <c r="H1458" s="222"/>
      <c r="I1458" s="223" t="s">
        <v>4606</v>
      </c>
      <c r="J1458" s="10" t="s">
        <v>197</v>
      </c>
      <c r="K1458" s="10" t="s">
        <v>4606</v>
      </c>
    </row>
    <row r="1459" spans="7:11">
      <c r="G1459" s="19" t="s">
        <v>197</v>
      </c>
      <c r="H1459" s="20" t="s">
        <v>1993</v>
      </c>
      <c r="I1459" s="21" t="s">
        <v>4607</v>
      </c>
      <c r="J1459" s="10" t="s">
        <v>6374</v>
      </c>
      <c r="K1459" s="10" t="s">
        <v>4607</v>
      </c>
    </row>
    <row r="1460" spans="7:11">
      <c r="G1460" s="19" t="s">
        <v>197</v>
      </c>
      <c r="H1460" s="20" t="s">
        <v>1994</v>
      </c>
      <c r="I1460" s="21" t="s">
        <v>4608</v>
      </c>
      <c r="J1460" s="10" t="s">
        <v>6375</v>
      </c>
      <c r="K1460" s="10" t="s">
        <v>4608</v>
      </c>
    </row>
    <row r="1461" spans="7:11">
      <c r="G1461" s="19" t="s">
        <v>197</v>
      </c>
      <c r="H1461" s="20" t="s">
        <v>1995</v>
      </c>
      <c r="I1461" s="21" t="s">
        <v>4609</v>
      </c>
      <c r="J1461" s="10" t="s">
        <v>6376</v>
      </c>
      <c r="K1461" s="10" t="s">
        <v>4609</v>
      </c>
    </row>
    <row r="1462" spans="7:11">
      <c r="G1462" s="19" t="s">
        <v>197</v>
      </c>
      <c r="H1462" s="20" t="s">
        <v>1996</v>
      </c>
      <c r="I1462" s="21" t="s">
        <v>4610</v>
      </c>
      <c r="J1462" s="10" t="s">
        <v>6377</v>
      </c>
      <c r="K1462" s="10" t="s">
        <v>4610</v>
      </c>
    </row>
    <row r="1463" spans="7:11">
      <c r="G1463" s="19" t="s">
        <v>197</v>
      </c>
      <c r="H1463" s="20" t="s">
        <v>1997</v>
      </c>
      <c r="I1463" s="21" t="s">
        <v>4611</v>
      </c>
      <c r="J1463" s="10" t="s">
        <v>6378</v>
      </c>
      <c r="K1463" s="10" t="s">
        <v>4611</v>
      </c>
    </row>
    <row r="1464" spans="7:11">
      <c r="G1464" s="19" t="s">
        <v>197</v>
      </c>
      <c r="H1464" s="20" t="s">
        <v>1998</v>
      </c>
      <c r="I1464" s="21" t="s">
        <v>4612</v>
      </c>
      <c r="J1464" s="10" t="s">
        <v>6379</v>
      </c>
      <c r="K1464" s="10" t="s">
        <v>4612</v>
      </c>
    </row>
    <row r="1465" spans="7:11">
      <c r="G1465" s="19" t="s">
        <v>197</v>
      </c>
      <c r="H1465" s="20" t="s">
        <v>1999</v>
      </c>
      <c r="I1465" s="21" t="s">
        <v>4613</v>
      </c>
      <c r="J1465" s="10" t="s">
        <v>6380</v>
      </c>
      <c r="K1465" s="10" t="s">
        <v>4613</v>
      </c>
    </row>
    <row r="1466" spans="7:11">
      <c r="G1466" s="19" t="s">
        <v>197</v>
      </c>
      <c r="H1466" s="20" t="s">
        <v>2000</v>
      </c>
      <c r="I1466" s="21" t="s">
        <v>4614</v>
      </c>
      <c r="J1466" s="10" t="s">
        <v>6381</v>
      </c>
      <c r="K1466" s="10" t="s">
        <v>4614</v>
      </c>
    </row>
    <row r="1467" spans="7:11">
      <c r="G1467" s="19" t="s">
        <v>197</v>
      </c>
      <c r="H1467" s="20" t="s">
        <v>2001</v>
      </c>
      <c r="I1467" s="21" t="s">
        <v>4615</v>
      </c>
      <c r="J1467" s="10" t="s">
        <v>6382</v>
      </c>
      <c r="K1467" s="10" t="s">
        <v>4615</v>
      </c>
    </row>
    <row r="1468" spans="7:11">
      <c r="G1468" s="19" t="s">
        <v>197</v>
      </c>
      <c r="H1468" s="20" t="s">
        <v>2002</v>
      </c>
      <c r="I1468" s="21" t="s">
        <v>4616</v>
      </c>
      <c r="J1468" s="10" t="s">
        <v>6383</v>
      </c>
      <c r="K1468" s="10" t="s">
        <v>4616</v>
      </c>
    </row>
    <row r="1469" spans="7:11">
      <c r="G1469" s="19" t="s">
        <v>197</v>
      </c>
      <c r="H1469" s="20" t="s">
        <v>2003</v>
      </c>
      <c r="I1469" s="21" t="s">
        <v>4617</v>
      </c>
      <c r="J1469" s="10" t="s">
        <v>6384</v>
      </c>
      <c r="K1469" s="10" t="s">
        <v>4617</v>
      </c>
    </row>
    <row r="1470" spans="7:11">
      <c r="G1470" s="19" t="s">
        <v>197</v>
      </c>
      <c r="H1470" s="20" t="s">
        <v>2004</v>
      </c>
      <c r="I1470" s="21" t="s">
        <v>4618</v>
      </c>
      <c r="J1470" s="10" t="s">
        <v>6385</v>
      </c>
      <c r="K1470" s="10" t="s">
        <v>4618</v>
      </c>
    </row>
    <row r="1471" spans="7:11">
      <c r="G1471" s="19" t="s">
        <v>197</v>
      </c>
      <c r="H1471" s="20" t="s">
        <v>2005</v>
      </c>
      <c r="I1471" s="21" t="s">
        <v>4619</v>
      </c>
      <c r="J1471" s="10" t="s">
        <v>6386</v>
      </c>
      <c r="K1471" s="10" t="s">
        <v>4619</v>
      </c>
    </row>
    <row r="1472" spans="7:11">
      <c r="G1472" s="19" t="s">
        <v>197</v>
      </c>
      <c r="H1472" s="20" t="s">
        <v>178</v>
      </c>
      <c r="I1472" s="21" t="s">
        <v>4620</v>
      </c>
      <c r="J1472" s="10" t="s">
        <v>6387</v>
      </c>
      <c r="K1472" s="10" t="s">
        <v>4620</v>
      </c>
    </row>
    <row r="1473" spans="7:11">
      <c r="G1473" s="19" t="s">
        <v>197</v>
      </c>
      <c r="H1473" s="20" t="s">
        <v>2006</v>
      </c>
      <c r="I1473" s="21" t="s">
        <v>4621</v>
      </c>
      <c r="J1473" s="10" t="s">
        <v>6388</v>
      </c>
      <c r="K1473" s="10" t="s">
        <v>4621</v>
      </c>
    </row>
    <row r="1474" spans="7:11">
      <c r="G1474" s="220" t="s">
        <v>197</v>
      </c>
      <c r="H1474" s="19" t="s">
        <v>2007</v>
      </c>
      <c r="I1474" s="221" t="s">
        <v>4622</v>
      </c>
      <c r="J1474" s="10" t="s">
        <v>6389</v>
      </c>
      <c r="K1474" s="10" t="s">
        <v>4622</v>
      </c>
    </row>
    <row r="1475" spans="7:11">
      <c r="G1475" s="19" t="s">
        <v>197</v>
      </c>
      <c r="H1475" s="20" t="s">
        <v>2008</v>
      </c>
      <c r="I1475" s="21" t="s">
        <v>4623</v>
      </c>
      <c r="J1475" s="10" t="s">
        <v>6390</v>
      </c>
      <c r="K1475" s="10" t="s">
        <v>4623</v>
      </c>
    </row>
    <row r="1476" spans="7:11">
      <c r="G1476" s="19" t="s">
        <v>197</v>
      </c>
      <c r="H1476" s="20" t="s">
        <v>2009</v>
      </c>
      <c r="I1476" s="21" t="s">
        <v>4624</v>
      </c>
      <c r="J1476" s="10" t="s">
        <v>6391</v>
      </c>
      <c r="K1476" s="10" t="s">
        <v>4624</v>
      </c>
    </row>
    <row r="1477" spans="7:11">
      <c r="G1477" s="19" t="s">
        <v>197</v>
      </c>
      <c r="H1477" s="20" t="s">
        <v>2010</v>
      </c>
      <c r="I1477" s="21" t="s">
        <v>4625</v>
      </c>
      <c r="J1477" s="10" t="s">
        <v>6392</v>
      </c>
      <c r="K1477" s="10" t="s">
        <v>4625</v>
      </c>
    </row>
    <row r="1478" spans="7:11">
      <c r="G1478" s="19" t="s">
        <v>197</v>
      </c>
      <c r="H1478" s="20" t="s">
        <v>2011</v>
      </c>
      <c r="I1478" s="21" t="s">
        <v>4626</v>
      </c>
      <c r="J1478" s="10" t="s">
        <v>6393</v>
      </c>
      <c r="K1478" s="10" t="s">
        <v>4626</v>
      </c>
    </row>
    <row r="1479" spans="7:11">
      <c r="G1479" s="13" t="s">
        <v>200</v>
      </c>
      <c r="H1479" s="222"/>
      <c r="I1479" s="223" t="s">
        <v>4627</v>
      </c>
      <c r="J1479" s="10" t="s">
        <v>200</v>
      </c>
      <c r="K1479" s="10" t="s">
        <v>4627</v>
      </c>
    </row>
    <row r="1480" spans="7:11">
      <c r="G1480" s="19" t="s">
        <v>200</v>
      </c>
      <c r="H1480" s="20" t="s">
        <v>2012</v>
      </c>
      <c r="I1480" s="21" t="s">
        <v>4628</v>
      </c>
      <c r="J1480" s="10" t="s">
        <v>6394</v>
      </c>
      <c r="K1480" s="10" t="s">
        <v>4628</v>
      </c>
    </row>
    <row r="1481" spans="7:11">
      <c r="G1481" s="19" t="s">
        <v>200</v>
      </c>
      <c r="H1481" s="20" t="s">
        <v>2013</v>
      </c>
      <c r="I1481" s="21" t="s">
        <v>4629</v>
      </c>
      <c r="J1481" s="10" t="s">
        <v>6395</v>
      </c>
      <c r="K1481" s="10" t="s">
        <v>4629</v>
      </c>
    </row>
    <row r="1482" spans="7:11">
      <c r="G1482" s="19" t="s">
        <v>200</v>
      </c>
      <c r="H1482" s="20" t="s">
        <v>2014</v>
      </c>
      <c r="I1482" s="21" t="s">
        <v>4630</v>
      </c>
      <c r="J1482" s="10" t="s">
        <v>6396</v>
      </c>
      <c r="K1482" s="10" t="s">
        <v>4630</v>
      </c>
    </row>
    <row r="1483" spans="7:11">
      <c r="G1483" s="19" t="s">
        <v>200</v>
      </c>
      <c r="H1483" s="20" t="s">
        <v>2015</v>
      </c>
      <c r="I1483" s="21" t="s">
        <v>4631</v>
      </c>
      <c r="J1483" s="10" t="s">
        <v>6397</v>
      </c>
      <c r="K1483" s="10" t="s">
        <v>4631</v>
      </c>
    </row>
    <row r="1484" spans="7:11">
      <c r="G1484" s="19" t="s">
        <v>200</v>
      </c>
      <c r="H1484" s="20" t="s">
        <v>2016</v>
      </c>
      <c r="I1484" s="21" t="s">
        <v>4632</v>
      </c>
      <c r="J1484" s="10" t="s">
        <v>6398</v>
      </c>
      <c r="K1484" s="10" t="s">
        <v>4632</v>
      </c>
    </row>
    <row r="1485" spans="7:11">
      <c r="G1485" s="19" t="s">
        <v>200</v>
      </c>
      <c r="H1485" s="20" t="s">
        <v>2017</v>
      </c>
      <c r="I1485" s="21" t="s">
        <v>4633</v>
      </c>
      <c r="J1485" s="10" t="s">
        <v>6399</v>
      </c>
      <c r="K1485" s="10" t="s">
        <v>4633</v>
      </c>
    </row>
    <row r="1486" spans="7:11">
      <c r="G1486" s="19" t="s">
        <v>200</v>
      </c>
      <c r="H1486" s="20" t="s">
        <v>2018</v>
      </c>
      <c r="I1486" s="21" t="s">
        <v>4634</v>
      </c>
      <c r="J1486" s="10" t="s">
        <v>6400</v>
      </c>
      <c r="K1486" s="10" t="s">
        <v>4634</v>
      </c>
    </row>
    <row r="1487" spans="7:11">
      <c r="G1487" s="19" t="s">
        <v>200</v>
      </c>
      <c r="H1487" s="20" t="s">
        <v>2019</v>
      </c>
      <c r="I1487" s="21" t="s">
        <v>4635</v>
      </c>
      <c r="J1487" s="10" t="s">
        <v>6401</v>
      </c>
      <c r="K1487" s="10" t="s">
        <v>4635</v>
      </c>
    </row>
    <row r="1488" spans="7:11">
      <c r="G1488" s="19" t="s">
        <v>200</v>
      </c>
      <c r="H1488" s="20" t="s">
        <v>2020</v>
      </c>
      <c r="I1488" s="21" t="s">
        <v>4636</v>
      </c>
      <c r="J1488" s="10" t="s">
        <v>6402</v>
      </c>
      <c r="K1488" s="10" t="s">
        <v>4636</v>
      </c>
    </row>
    <row r="1489" spans="7:11">
      <c r="G1489" s="19" t="s">
        <v>200</v>
      </c>
      <c r="H1489" s="20" t="s">
        <v>2021</v>
      </c>
      <c r="I1489" s="21" t="s">
        <v>4637</v>
      </c>
      <c r="J1489" s="10" t="s">
        <v>6403</v>
      </c>
      <c r="K1489" s="10" t="s">
        <v>4637</v>
      </c>
    </row>
    <row r="1490" spans="7:11">
      <c r="G1490" s="19" t="s">
        <v>200</v>
      </c>
      <c r="H1490" s="20" t="s">
        <v>2022</v>
      </c>
      <c r="I1490" s="21" t="s">
        <v>4638</v>
      </c>
      <c r="J1490" s="10" t="s">
        <v>6404</v>
      </c>
      <c r="K1490" s="10" t="s">
        <v>4638</v>
      </c>
    </row>
    <row r="1491" spans="7:11">
      <c r="G1491" s="19" t="s">
        <v>200</v>
      </c>
      <c r="H1491" s="20" t="s">
        <v>2023</v>
      </c>
      <c r="I1491" s="21" t="s">
        <v>4639</v>
      </c>
      <c r="J1491" s="10" t="s">
        <v>6405</v>
      </c>
      <c r="K1491" s="10" t="s">
        <v>4639</v>
      </c>
    </row>
    <row r="1492" spans="7:11">
      <c r="G1492" s="19" t="s">
        <v>200</v>
      </c>
      <c r="H1492" s="20" t="s">
        <v>2024</v>
      </c>
      <c r="I1492" s="21" t="s">
        <v>4640</v>
      </c>
      <c r="J1492" s="10" t="s">
        <v>6406</v>
      </c>
      <c r="K1492" s="10" t="s">
        <v>4640</v>
      </c>
    </row>
    <row r="1493" spans="7:11">
      <c r="G1493" s="19" t="s">
        <v>200</v>
      </c>
      <c r="H1493" s="20" t="s">
        <v>2025</v>
      </c>
      <c r="I1493" s="21" t="s">
        <v>4641</v>
      </c>
      <c r="J1493" s="10" t="s">
        <v>6407</v>
      </c>
      <c r="K1493" s="10" t="s">
        <v>4641</v>
      </c>
    </row>
    <row r="1494" spans="7:11">
      <c r="G1494" s="19" t="s">
        <v>200</v>
      </c>
      <c r="H1494" s="20" t="s">
        <v>2026</v>
      </c>
      <c r="I1494" s="21" t="s">
        <v>4642</v>
      </c>
      <c r="J1494" s="10" t="s">
        <v>6408</v>
      </c>
      <c r="K1494" s="10" t="s">
        <v>4642</v>
      </c>
    </row>
    <row r="1495" spans="7:11">
      <c r="G1495" s="19" t="s">
        <v>200</v>
      </c>
      <c r="H1495" s="20" t="s">
        <v>2027</v>
      </c>
      <c r="I1495" s="21" t="s">
        <v>4643</v>
      </c>
      <c r="J1495" s="10" t="s">
        <v>6409</v>
      </c>
      <c r="K1495" s="10" t="s">
        <v>4643</v>
      </c>
    </row>
    <row r="1496" spans="7:11">
      <c r="G1496" s="19" t="s">
        <v>200</v>
      </c>
      <c r="H1496" s="20" t="s">
        <v>2028</v>
      </c>
      <c r="I1496" s="21" t="s">
        <v>4644</v>
      </c>
      <c r="J1496" s="10" t="s">
        <v>6410</v>
      </c>
      <c r="K1496" s="10" t="s">
        <v>4644</v>
      </c>
    </row>
    <row r="1497" spans="7:11">
      <c r="G1497" s="19" t="s">
        <v>200</v>
      </c>
      <c r="H1497" s="20" t="s">
        <v>2029</v>
      </c>
      <c r="I1497" s="21" t="s">
        <v>4645</v>
      </c>
      <c r="J1497" s="10" t="s">
        <v>6411</v>
      </c>
      <c r="K1497" s="10" t="s">
        <v>4645</v>
      </c>
    </row>
    <row r="1498" spans="7:11">
      <c r="G1498" s="19" t="s">
        <v>200</v>
      </c>
      <c r="H1498" s="20" t="s">
        <v>2030</v>
      </c>
      <c r="I1498" s="21" t="s">
        <v>4646</v>
      </c>
      <c r="J1498" s="10" t="s">
        <v>6412</v>
      </c>
      <c r="K1498" s="10" t="s">
        <v>4646</v>
      </c>
    </row>
    <row r="1499" spans="7:11">
      <c r="G1499" s="19" t="s">
        <v>200</v>
      </c>
      <c r="H1499" s="20" t="s">
        <v>2031</v>
      </c>
      <c r="I1499" s="21" t="s">
        <v>4647</v>
      </c>
      <c r="J1499" s="10" t="s">
        <v>6413</v>
      </c>
      <c r="K1499" s="10" t="s">
        <v>4647</v>
      </c>
    </row>
    <row r="1500" spans="7:11">
      <c r="G1500" s="19" t="s">
        <v>200</v>
      </c>
      <c r="H1500" s="20" t="s">
        <v>2032</v>
      </c>
      <c r="I1500" s="21" t="s">
        <v>4648</v>
      </c>
      <c r="J1500" s="10" t="s">
        <v>6414</v>
      </c>
      <c r="K1500" s="10" t="s">
        <v>4648</v>
      </c>
    </row>
    <row r="1501" spans="7:11">
      <c r="G1501" s="19" t="s">
        <v>200</v>
      </c>
      <c r="H1501" s="20" t="s">
        <v>2033</v>
      </c>
      <c r="I1501" s="21" t="s">
        <v>4649</v>
      </c>
      <c r="J1501" s="10" t="s">
        <v>6415</v>
      </c>
      <c r="K1501" s="10" t="s">
        <v>4649</v>
      </c>
    </row>
    <row r="1502" spans="7:11">
      <c r="G1502" s="19" t="s">
        <v>200</v>
      </c>
      <c r="H1502" s="20" t="s">
        <v>2034</v>
      </c>
      <c r="I1502" s="21" t="s">
        <v>4650</v>
      </c>
      <c r="J1502" s="10" t="s">
        <v>6416</v>
      </c>
      <c r="K1502" s="10" t="s">
        <v>4650</v>
      </c>
    </row>
    <row r="1503" spans="7:11">
      <c r="G1503" s="19" t="s">
        <v>200</v>
      </c>
      <c r="H1503" s="20" t="s">
        <v>2035</v>
      </c>
      <c r="I1503" s="21" t="s">
        <v>4651</v>
      </c>
      <c r="J1503" s="10" t="s">
        <v>6417</v>
      </c>
      <c r="K1503" s="10" t="s">
        <v>4651</v>
      </c>
    </row>
    <row r="1504" spans="7:11">
      <c r="G1504" s="19" t="s">
        <v>200</v>
      </c>
      <c r="H1504" s="20" t="s">
        <v>2036</v>
      </c>
      <c r="I1504" s="21" t="s">
        <v>4652</v>
      </c>
      <c r="J1504" s="10" t="s">
        <v>6418</v>
      </c>
      <c r="K1504" s="10" t="s">
        <v>4652</v>
      </c>
    </row>
    <row r="1505" spans="7:11">
      <c r="G1505" s="19" t="s">
        <v>200</v>
      </c>
      <c r="H1505" s="20" t="s">
        <v>2037</v>
      </c>
      <c r="I1505" s="21" t="s">
        <v>4653</v>
      </c>
      <c r="J1505" s="10" t="s">
        <v>6419</v>
      </c>
      <c r="K1505" s="10" t="s">
        <v>4653</v>
      </c>
    </row>
    <row r="1506" spans="7:11">
      <c r="G1506" s="19" t="s">
        <v>200</v>
      </c>
      <c r="H1506" s="20" t="s">
        <v>2038</v>
      </c>
      <c r="I1506" s="21" t="s">
        <v>4654</v>
      </c>
      <c r="J1506" s="10" t="s">
        <v>6420</v>
      </c>
      <c r="K1506" s="10" t="s">
        <v>4654</v>
      </c>
    </row>
    <row r="1507" spans="7:11">
      <c r="G1507" s="19" t="s">
        <v>200</v>
      </c>
      <c r="H1507" s="20" t="s">
        <v>2039</v>
      </c>
      <c r="I1507" s="21" t="s">
        <v>4655</v>
      </c>
      <c r="J1507" s="10" t="s">
        <v>6421</v>
      </c>
      <c r="K1507" s="10" t="s">
        <v>4655</v>
      </c>
    </row>
    <row r="1508" spans="7:11">
      <c r="G1508" s="19" t="s">
        <v>200</v>
      </c>
      <c r="H1508" s="20" t="s">
        <v>2040</v>
      </c>
      <c r="I1508" s="21" t="s">
        <v>4656</v>
      </c>
      <c r="J1508" s="10" t="s">
        <v>6422</v>
      </c>
      <c r="K1508" s="10" t="s">
        <v>4656</v>
      </c>
    </row>
    <row r="1509" spans="7:11">
      <c r="G1509" s="220" t="s">
        <v>200</v>
      </c>
      <c r="H1509" s="19" t="s">
        <v>2041</v>
      </c>
      <c r="I1509" s="221" t="s">
        <v>4657</v>
      </c>
      <c r="J1509" s="10" t="s">
        <v>6423</v>
      </c>
      <c r="K1509" s="10" t="s">
        <v>4657</v>
      </c>
    </row>
    <row r="1510" spans="7:11">
      <c r="G1510" s="19" t="s">
        <v>200</v>
      </c>
      <c r="H1510" s="20" t="s">
        <v>2042</v>
      </c>
      <c r="I1510" s="21" t="s">
        <v>4658</v>
      </c>
      <c r="J1510" s="10" t="s">
        <v>6424</v>
      </c>
      <c r="K1510" s="10" t="s">
        <v>4658</v>
      </c>
    </row>
    <row r="1511" spans="7:11">
      <c r="G1511" s="19" t="s">
        <v>200</v>
      </c>
      <c r="H1511" s="20" t="s">
        <v>2043</v>
      </c>
      <c r="I1511" s="21" t="s">
        <v>4659</v>
      </c>
      <c r="J1511" s="10" t="s">
        <v>6425</v>
      </c>
      <c r="K1511" s="10" t="s">
        <v>4659</v>
      </c>
    </row>
    <row r="1512" spans="7:11">
      <c r="G1512" s="19" t="s">
        <v>200</v>
      </c>
      <c r="H1512" s="20" t="s">
        <v>2044</v>
      </c>
      <c r="I1512" s="21" t="s">
        <v>4660</v>
      </c>
      <c r="J1512" s="10" t="s">
        <v>6426</v>
      </c>
      <c r="K1512" s="10" t="s">
        <v>4660</v>
      </c>
    </row>
    <row r="1513" spans="7:11">
      <c r="G1513" s="19" t="s">
        <v>200</v>
      </c>
      <c r="H1513" s="20" t="s">
        <v>2045</v>
      </c>
      <c r="I1513" s="21" t="s">
        <v>4661</v>
      </c>
      <c r="J1513" s="10" t="s">
        <v>6427</v>
      </c>
      <c r="K1513" s="10" t="s">
        <v>4661</v>
      </c>
    </row>
    <row r="1514" spans="7:11">
      <c r="G1514" s="13" t="s">
        <v>205</v>
      </c>
      <c r="H1514" s="222"/>
      <c r="I1514" s="223" t="s">
        <v>4662</v>
      </c>
      <c r="J1514" s="10" t="s">
        <v>205</v>
      </c>
      <c r="K1514" s="10" t="s">
        <v>4662</v>
      </c>
    </row>
    <row r="1515" spans="7:11">
      <c r="G1515" s="19" t="s">
        <v>205</v>
      </c>
      <c r="H1515" s="20" t="s">
        <v>2046</v>
      </c>
      <c r="I1515" s="21" t="s">
        <v>4663</v>
      </c>
      <c r="J1515" s="10" t="s">
        <v>6428</v>
      </c>
      <c r="K1515" s="10" t="s">
        <v>4663</v>
      </c>
    </row>
    <row r="1516" spans="7:11">
      <c r="G1516" s="19" t="s">
        <v>205</v>
      </c>
      <c r="H1516" s="20" t="s">
        <v>2047</v>
      </c>
      <c r="I1516" s="21" t="s">
        <v>4664</v>
      </c>
      <c r="J1516" s="10" t="s">
        <v>6429</v>
      </c>
      <c r="K1516" s="10" t="s">
        <v>4664</v>
      </c>
    </row>
    <row r="1517" spans="7:11">
      <c r="G1517" s="19" t="s">
        <v>205</v>
      </c>
      <c r="H1517" s="20" t="s">
        <v>2048</v>
      </c>
      <c r="I1517" s="21" t="s">
        <v>4665</v>
      </c>
      <c r="J1517" s="10" t="s">
        <v>6430</v>
      </c>
      <c r="K1517" s="10" t="s">
        <v>4665</v>
      </c>
    </row>
    <row r="1518" spans="7:11">
      <c r="G1518" s="19" t="s">
        <v>205</v>
      </c>
      <c r="H1518" s="20" t="s">
        <v>2049</v>
      </c>
      <c r="I1518" s="21" t="s">
        <v>4666</v>
      </c>
      <c r="J1518" s="10" t="s">
        <v>6431</v>
      </c>
      <c r="K1518" s="10" t="s">
        <v>4666</v>
      </c>
    </row>
    <row r="1519" spans="7:11">
      <c r="G1519" s="19" t="s">
        <v>205</v>
      </c>
      <c r="H1519" s="20" t="s">
        <v>2050</v>
      </c>
      <c r="I1519" s="21" t="s">
        <v>4667</v>
      </c>
      <c r="J1519" s="10" t="s">
        <v>6432</v>
      </c>
      <c r="K1519" s="10" t="s">
        <v>4667</v>
      </c>
    </row>
    <row r="1520" spans="7:11">
      <c r="G1520" s="19" t="s">
        <v>205</v>
      </c>
      <c r="H1520" s="20" t="s">
        <v>2051</v>
      </c>
      <c r="I1520" s="21" t="s">
        <v>4668</v>
      </c>
      <c r="J1520" s="10" t="s">
        <v>6433</v>
      </c>
      <c r="K1520" s="10" t="s">
        <v>4668</v>
      </c>
    </row>
    <row r="1521" spans="7:11">
      <c r="G1521" s="19" t="s">
        <v>205</v>
      </c>
      <c r="H1521" s="20" t="s">
        <v>2052</v>
      </c>
      <c r="I1521" s="21" t="s">
        <v>4669</v>
      </c>
      <c r="J1521" s="10" t="s">
        <v>6434</v>
      </c>
      <c r="K1521" s="10" t="s">
        <v>4669</v>
      </c>
    </row>
    <row r="1522" spans="7:11">
      <c r="G1522" s="19" t="s">
        <v>205</v>
      </c>
      <c r="H1522" s="20" t="s">
        <v>2053</v>
      </c>
      <c r="I1522" s="21" t="s">
        <v>4670</v>
      </c>
      <c r="J1522" s="10" t="s">
        <v>6435</v>
      </c>
      <c r="K1522" s="10" t="s">
        <v>4670</v>
      </c>
    </row>
    <row r="1523" spans="7:11">
      <c r="G1523" s="19" t="s">
        <v>205</v>
      </c>
      <c r="H1523" s="20" t="s">
        <v>2054</v>
      </c>
      <c r="I1523" s="21" t="s">
        <v>4671</v>
      </c>
      <c r="J1523" s="10" t="s">
        <v>6436</v>
      </c>
      <c r="K1523" s="10" t="s">
        <v>4671</v>
      </c>
    </row>
    <row r="1524" spans="7:11">
      <c r="G1524" s="19" t="s">
        <v>205</v>
      </c>
      <c r="H1524" s="20" t="s">
        <v>2055</v>
      </c>
      <c r="I1524" s="21" t="s">
        <v>4672</v>
      </c>
      <c r="J1524" s="10" t="s">
        <v>6437</v>
      </c>
      <c r="K1524" s="10" t="s">
        <v>4672</v>
      </c>
    </row>
    <row r="1525" spans="7:11">
      <c r="G1525" s="19" t="s">
        <v>205</v>
      </c>
      <c r="H1525" s="20" t="s">
        <v>2056</v>
      </c>
      <c r="I1525" s="21" t="s">
        <v>4673</v>
      </c>
      <c r="J1525" s="10" t="s">
        <v>6438</v>
      </c>
      <c r="K1525" s="10" t="s">
        <v>4673</v>
      </c>
    </row>
    <row r="1526" spans="7:11">
      <c r="G1526" s="19" t="s">
        <v>205</v>
      </c>
      <c r="H1526" s="20" t="s">
        <v>2057</v>
      </c>
      <c r="I1526" s="21" t="s">
        <v>4674</v>
      </c>
      <c r="J1526" s="10" t="s">
        <v>6439</v>
      </c>
      <c r="K1526" s="10" t="s">
        <v>4674</v>
      </c>
    </row>
    <row r="1527" spans="7:11">
      <c r="G1527" s="19" t="s">
        <v>205</v>
      </c>
      <c r="H1527" s="20" t="s">
        <v>2058</v>
      </c>
      <c r="I1527" s="21" t="s">
        <v>4675</v>
      </c>
      <c r="J1527" s="10" t="s">
        <v>6440</v>
      </c>
      <c r="K1527" s="10" t="s">
        <v>4675</v>
      </c>
    </row>
    <row r="1528" spans="7:11">
      <c r="G1528" s="19" t="s">
        <v>205</v>
      </c>
      <c r="H1528" s="20" t="s">
        <v>2059</v>
      </c>
      <c r="I1528" s="21" t="s">
        <v>4676</v>
      </c>
      <c r="J1528" s="10" t="s">
        <v>6441</v>
      </c>
      <c r="K1528" s="10" t="s">
        <v>4676</v>
      </c>
    </row>
    <row r="1529" spans="7:11">
      <c r="G1529" s="19" t="s">
        <v>205</v>
      </c>
      <c r="H1529" s="20" t="s">
        <v>2060</v>
      </c>
      <c r="I1529" s="21" t="s">
        <v>4677</v>
      </c>
      <c r="J1529" s="10" t="s">
        <v>6442</v>
      </c>
      <c r="K1529" s="10" t="s">
        <v>4677</v>
      </c>
    </row>
    <row r="1530" spans="7:11">
      <c r="G1530" s="19" t="s">
        <v>205</v>
      </c>
      <c r="H1530" s="20" t="s">
        <v>2061</v>
      </c>
      <c r="I1530" s="21" t="s">
        <v>4678</v>
      </c>
      <c r="J1530" s="10" t="s">
        <v>6443</v>
      </c>
      <c r="K1530" s="10" t="s">
        <v>4678</v>
      </c>
    </row>
    <row r="1531" spans="7:11">
      <c r="G1531" s="19" t="s">
        <v>205</v>
      </c>
      <c r="H1531" s="20" t="s">
        <v>2062</v>
      </c>
      <c r="I1531" s="21" t="s">
        <v>4679</v>
      </c>
      <c r="J1531" s="10" t="s">
        <v>6444</v>
      </c>
      <c r="K1531" s="10" t="s">
        <v>4679</v>
      </c>
    </row>
    <row r="1532" spans="7:11">
      <c r="G1532" s="19" t="s">
        <v>205</v>
      </c>
      <c r="H1532" s="20" t="s">
        <v>2063</v>
      </c>
      <c r="I1532" s="21" t="s">
        <v>4680</v>
      </c>
      <c r="J1532" s="10" t="s">
        <v>6445</v>
      </c>
      <c r="K1532" s="10" t="s">
        <v>4680</v>
      </c>
    </row>
    <row r="1533" spans="7:11">
      <c r="G1533" s="19" t="s">
        <v>205</v>
      </c>
      <c r="H1533" s="20" t="s">
        <v>2064</v>
      </c>
      <c r="I1533" s="21" t="s">
        <v>4681</v>
      </c>
      <c r="J1533" s="10" t="s">
        <v>6446</v>
      </c>
      <c r="K1533" s="10" t="s">
        <v>4681</v>
      </c>
    </row>
    <row r="1534" spans="7:11">
      <c r="G1534" s="19" t="s">
        <v>205</v>
      </c>
      <c r="H1534" s="20" t="s">
        <v>2065</v>
      </c>
      <c r="I1534" s="21" t="s">
        <v>4682</v>
      </c>
      <c r="J1534" s="10" t="s">
        <v>6447</v>
      </c>
      <c r="K1534" s="10" t="s">
        <v>4682</v>
      </c>
    </row>
    <row r="1535" spans="7:11">
      <c r="G1535" s="19" t="s">
        <v>205</v>
      </c>
      <c r="H1535" s="20" t="s">
        <v>2066</v>
      </c>
      <c r="I1535" s="21" t="s">
        <v>4683</v>
      </c>
      <c r="J1535" s="10" t="s">
        <v>6448</v>
      </c>
      <c r="K1535" s="10" t="s">
        <v>4683</v>
      </c>
    </row>
    <row r="1536" spans="7:11">
      <c r="G1536" s="19" t="s">
        <v>205</v>
      </c>
      <c r="H1536" s="20" t="s">
        <v>2067</v>
      </c>
      <c r="I1536" s="21" t="s">
        <v>4684</v>
      </c>
      <c r="J1536" s="10" t="s">
        <v>6449</v>
      </c>
      <c r="K1536" s="10" t="s">
        <v>4684</v>
      </c>
    </row>
    <row r="1537" spans="7:11">
      <c r="G1537" s="19" t="s">
        <v>205</v>
      </c>
      <c r="H1537" s="20" t="s">
        <v>2068</v>
      </c>
      <c r="I1537" s="21" t="s">
        <v>4685</v>
      </c>
      <c r="J1537" s="10" t="s">
        <v>6450</v>
      </c>
      <c r="K1537" s="10" t="s">
        <v>4685</v>
      </c>
    </row>
    <row r="1538" spans="7:11">
      <c r="G1538" s="19" t="s">
        <v>205</v>
      </c>
      <c r="H1538" s="20" t="s">
        <v>2069</v>
      </c>
      <c r="I1538" s="21" t="s">
        <v>4686</v>
      </c>
      <c r="J1538" s="10" t="s">
        <v>6451</v>
      </c>
      <c r="K1538" s="10" t="s">
        <v>4686</v>
      </c>
    </row>
    <row r="1539" spans="7:11">
      <c r="G1539" s="19" t="s">
        <v>205</v>
      </c>
      <c r="H1539" s="20" t="s">
        <v>2070</v>
      </c>
      <c r="I1539" s="21" t="s">
        <v>4687</v>
      </c>
      <c r="J1539" s="10" t="s">
        <v>6452</v>
      </c>
      <c r="K1539" s="10" t="s">
        <v>4687</v>
      </c>
    </row>
    <row r="1540" spans="7:11">
      <c r="G1540" s="19" t="s">
        <v>205</v>
      </c>
      <c r="H1540" s="20" t="s">
        <v>2071</v>
      </c>
      <c r="I1540" s="21" t="s">
        <v>4688</v>
      </c>
      <c r="J1540" s="10" t="s">
        <v>6453</v>
      </c>
      <c r="K1540" s="10" t="s">
        <v>4688</v>
      </c>
    </row>
    <row r="1541" spans="7:11">
      <c r="G1541" s="19" t="s">
        <v>205</v>
      </c>
      <c r="H1541" s="20" t="s">
        <v>2072</v>
      </c>
      <c r="I1541" s="21" t="s">
        <v>4689</v>
      </c>
      <c r="J1541" s="10" t="s">
        <v>6454</v>
      </c>
      <c r="K1541" s="10" t="s">
        <v>4689</v>
      </c>
    </row>
    <row r="1542" spans="7:11">
      <c r="G1542" s="19" t="s">
        <v>205</v>
      </c>
      <c r="H1542" s="20" t="s">
        <v>2073</v>
      </c>
      <c r="I1542" s="21" t="s">
        <v>4690</v>
      </c>
      <c r="J1542" s="10" t="s">
        <v>6455</v>
      </c>
      <c r="K1542" s="10" t="s">
        <v>4690</v>
      </c>
    </row>
    <row r="1543" spans="7:11">
      <c r="G1543" s="19" t="s">
        <v>3632</v>
      </c>
      <c r="H1543" s="20" t="s">
        <v>3633</v>
      </c>
      <c r="I1543" s="21" t="s">
        <v>4691</v>
      </c>
      <c r="J1543" s="10" t="s">
        <v>6456</v>
      </c>
      <c r="K1543" s="10" t="s">
        <v>4691</v>
      </c>
    </row>
    <row r="1544" spans="7:11">
      <c r="G1544" s="19" t="s">
        <v>205</v>
      </c>
      <c r="H1544" s="20" t="s">
        <v>2074</v>
      </c>
      <c r="I1544" s="21" t="s">
        <v>4692</v>
      </c>
      <c r="J1544" s="10" t="s">
        <v>6457</v>
      </c>
      <c r="K1544" s="10" t="s">
        <v>4692</v>
      </c>
    </row>
    <row r="1545" spans="7:11">
      <c r="G1545" s="19" t="s">
        <v>205</v>
      </c>
      <c r="H1545" s="20" t="s">
        <v>2075</v>
      </c>
      <c r="I1545" s="21" t="s">
        <v>4693</v>
      </c>
      <c r="J1545" s="10" t="s">
        <v>6458</v>
      </c>
      <c r="K1545" s="10" t="s">
        <v>4693</v>
      </c>
    </row>
    <row r="1546" spans="7:11">
      <c r="G1546" s="19" t="s">
        <v>205</v>
      </c>
      <c r="H1546" s="20" t="s">
        <v>2076</v>
      </c>
      <c r="I1546" s="21" t="s">
        <v>4694</v>
      </c>
      <c r="J1546" s="10" t="s">
        <v>6459</v>
      </c>
      <c r="K1546" s="10" t="s">
        <v>4694</v>
      </c>
    </row>
    <row r="1547" spans="7:11">
      <c r="G1547" s="19" t="s">
        <v>205</v>
      </c>
      <c r="H1547" s="20" t="s">
        <v>2077</v>
      </c>
      <c r="I1547" s="21" t="s">
        <v>4695</v>
      </c>
      <c r="J1547" s="10" t="s">
        <v>6460</v>
      </c>
      <c r="K1547" s="10" t="s">
        <v>4695</v>
      </c>
    </row>
    <row r="1548" spans="7:11">
      <c r="G1548" s="19" t="s">
        <v>205</v>
      </c>
      <c r="H1548" s="20" t="s">
        <v>2078</v>
      </c>
      <c r="I1548" s="21" t="s">
        <v>4696</v>
      </c>
      <c r="J1548" s="10" t="s">
        <v>6461</v>
      </c>
      <c r="K1548" s="10" t="s">
        <v>4696</v>
      </c>
    </row>
    <row r="1549" spans="7:11">
      <c r="G1549" s="19" t="s">
        <v>205</v>
      </c>
      <c r="H1549" s="20" t="s">
        <v>2079</v>
      </c>
      <c r="I1549" s="21" t="s">
        <v>4697</v>
      </c>
      <c r="J1549" s="10" t="s">
        <v>6462</v>
      </c>
      <c r="K1549" s="10" t="s">
        <v>4697</v>
      </c>
    </row>
    <row r="1550" spans="7:11">
      <c r="G1550" s="19" t="s">
        <v>205</v>
      </c>
      <c r="H1550" s="20" t="s">
        <v>2080</v>
      </c>
      <c r="I1550" s="21" t="s">
        <v>4698</v>
      </c>
      <c r="J1550" s="10" t="s">
        <v>6463</v>
      </c>
      <c r="K1550" s="10" t="s">
        <v>4698</v>
      </c>
    </row>
    <row r="1551" spans="7:11">
      <c r="G1551" s="19" t="s">
        <v>205</v>
      </c>
      <c r="H1551" s="20" t="s">
        <v>2081</v>
      </c>
      <c r="I1551" s="21" t="s">
        <v>4699</v>
      </c>
      <c r="J1551" s="10" t="s">
        <v>6464</v>
      </c>
      <c r="K1551" s="10" t="s">
        <v>4699</v>
      </c>
    </row>
    <row r="1552" spans="7:11">
      <c r="G1552" s="19" t="s">
        <v>205</v>
      </c>
      <c r="H1552" s="20" t="s">
        <v>2082</v>
      </c>
      <c r="I1552" s="21" t="s">
        <v>4700</v>
      </c>
      <c r="J1552" s="10" t="s">
        <v>6465</v>
      </c>
      <c r="K1552" s="10" t="s">
        <v>4700</v>
      </c>
    </row>
    <row r="1553" spans="7:11">
      <c r="G1553" s="19" t="s">
        <v>205</v>
      </c>
      <c r="H1553" s="20" t="s">
        <v>2083</v>
      </c>
      <c r="I1553" s="21" t="s">
        <v>4701</v>
      </c>
      <c r="J1553" s="10" t="s">
        <v>6466</v>
      </c>
      <c r="K1553" s="10" t="s">
        <v>4701</v>
      </c>
    </row>
    <row r="1554" spans="7:11">
      <c r="G1554" s="19" t="s">
        <v>205</v>
      </c>
      <c r="H1554" s="20" t="s">
        <v>2084</v>
      </c>
      <c r="I1554" s="21" t="s">
        <v>4702</v>
      </c>
      <c r="J1554" s="10" t="s">
        <v>6467</v>
      </c>
      <c r="K1554" s="10" t="s">
        <v>4702</v>
      </c>
    </row>
    <row r="1555" spans="7:11">
      <c r="G1555" s="19" t="s">
        <v>205</v>
      </c>
      <c r="H1555" s="20" t="s">
        <v>2085</v>
      </c>
      <c r="I1555" s="21" t="s">
        <v>4703</v>
      </c>
      <c r="J1555" s="10" t="s">
        <v>6468</v>
      </c>
      <c r="K1555" s="10" t="s">
        <v>4703</v>
      </c>
    </row>
    <row r="1556" spans="7:11">
      <c r="G1556" s="19" t="s">
        <v>205</v>
      </c>
      <c r="H1556" s="20" t="s">
        <v>2086</v>
      </c>
      <c r="I1556" s="21" t="s">
        <v>4704</v>
      </c>
      <c r="J1556" s="10" t="s">
        <v>6469</v>
      </c>
      <c r="K1556" s="10" t="s">
        <v>4704</v>
      </c>
    </row>
    <row r="1557" spans="7:11">
      <c r="G1557" s="19" t="s">
        <v>205</v>
      </c>
      <c r="H1557" s="20" t="s">
        <v>2087</v>
      </c>
      <c r="I1557" s="21" t="s">
        <v>4705</v>
      </c>
      <c r="J1557" s="10" t="s">
        <v>6470</v>
      </c>
      <c r="K1557" s="10" t="s">
        <v>4705</v>
      </c>
    </row>
    <row r="1558" spans="7:11">
      <c r="G1558" s="19" t="s">
        <v>205</v>
      </c>
      <c r="H1558" s="20" t="s">
        <v>2088</v>
      </c>
      <c r="I1558" s="21" t="s">
        <v>4706</v>
      </c>
      <c r="J1558" s="10" t="s">
        <v>6471</v>
      </c>
      <c r="K1558" s="10" t="s">
        <v>4706</v>
      </c>
    </row>
    <row r="1559" spans="7:11">
      <c r="G1559" s="19" t="s">
        <v>205</v>
      </c>
      <c r="H1559" s="20" t="s">
        <v>2089</v>
      </c>
      <c r="I1559" s="21" t="s">
        <v>4707</v>
      </c>
      <c r="J1559" s="10" t="s">
        <v>6472</v>
      </c>
      <c r="K1559" s="10" t="s">
        <v>4707</v>
      </c>
    </row>
    <row r="1560" spans="7:11">
      <c r="G1560" s="19" t="s">
        <v>205</v>
      </c>
      <c r="H1560" s="20" t="s">
        <v>2090</v>
      </c>
      <c r="I1560" s="21" t="s">
        <v>4708</v>
      </c>
      <c r="J1560" s="10" t="s">
        <v>6473</v>
      </c>
      <c r="K1560" s="10" t="s">
        <v>4708</v>
      </c>
    </row>
    <row r="1561" spans="7:11">
      <c r="G1561" s="19" t="s">
        <v>205</v>
      </c>
      <c r="H1561" s="20" t="s">
        <v>2091</v>
      </c>
      <c r="I1561" s="21" t="s">
        <v>4709</v>
      </c>
      <c r="J1561" s="10" t="s">
        <v>6474</v>
      </c>
      <c r="K1561" s="10" t="s">
        <v>4709</v>
      </c>
    </row>
    <row r="1562" spans="7:11">
      <c r="G1562" s="19" t="s">
        <v>205</v>
      </c>
      <c r="H1562" s="20" t="s">
        <v>1835</v>
      </c>
      <c r="I1562" s="21" t="s">
        <v>4710</v>
      </c>
      <c r="J1562" s="10" t="s">
        <v>6475</v>
      </c>
      <c r="K1562" s="10" t="s">
        <v>4710</v>
      </c>
    </row>
    <row r="1563" spans="7:11">
      <c r="G1563" s="19" t="s">
        <v>205</v>
      </c>
      <c r="H1563" s="20" t="s">
        <v>2092</v>
      </c>
      <c r="I1563" s="21" t="s">
        <v>4711</v>
      </c>
      <c r="J1563" s="10" t="s">
        <v>6476</v>
      </c>
      <c r="K1563" s="10" t="s">
        <v>4711</v>
      </c>
    </row>
    <row r="1564" spans="7:11">
      <c r="G1564" s="19" t="s">
        <v>205</v>
      </c>
      <c r="H1564" s="20" t="s">
        <v>2093</v>
      </c>
      <c r="I1564" s="21" t="s">
        <v>4712</v>
      </c>
      <c r="J1564" s="10" t="s">
        <v>6477</v>
      </c>
      <c r="K1564" s="10" t="s">
        <v>4712</v>
      </c>
    </row>
    <row r="1565" spans="7:11">
      <c r="G1565" s="19" t="s">
        <v>205</v>
      </c>
      <c r="H1565" s="20" t="s">
        <v>2094</v>
      </c>
      <c r="I1565" s="21" t="s">
        <v>4713</v>
      </c>
      <c r="J1565" s="10" t="s">
        <v>6478</v>
      </c>
      <c r="K1565" s="10" t="s">
        <v>4713</v>
      </c>
    </row>
    <row r="1566" spans="7:11">
      <c r="G1566" s="19" t="s">
        <v>205</v>
      </c>
      <c r="H1566" s="20" t="s">
        <v>670</v>
      </c>
      <c r="I1566" s="21" t="s">
        <v>4714</v>
      </c>
      <c r="J1566" s="10" t="s">
        <v>6479</v>
      </c>
      <c r="K1566" s="10" t="s">
        <v>4714</v>
      </c>
    </row>
    <row r="1567" spans="7:11">
      <c r="G1567" s="19" t="s">
        <v>205</v>
      </c>
      <c r="H1567" s="20" t="s">
        <v>2095</v>
      </c>
      <c r="I1567" s="21" t="s">
        <v>4715</v>
      </c>
      <c r="J1567" s="10" t="s">
        <v>6480</v>
      </c>
      <c r="K1567" s="10" t="s">
        <v>4715</v>
      </c>
    </row>
    <row r="1568" spans="7:11">
      <c r="G1568" s="19" t="s">
        <v>205</v>
      </c>
      <c r="H1568" s="20" t="s">
        <v>2096</v>
      </c>
      <c r="I1568" s="21" t="s">
        <v>4716</v>
      </c>
      <c r="J1568" s="10" t="s">
        <v>6481</v>
      </c>
      <c r="K1568" s="10" t="s">
        <v>4716</v>
      </c>
    </row>
    <row r="1569" spans="7:11">
      <c r="G1569" s="19" t="s">
        <v>205</v>
      </c>
      <c r="H1569" s="20" t="s">
        <v>2097</v>
      </c>
      <c r="I1569" s="21" t="s">
        <v>4717</v>
      </c>
      <c r="J1569" s="10" t="s">
        <v>6482</v>
      </c>
      <c r="K1569" s="10" t="s">
        <v>4717</v>
      </c>
    </row>
    <row r="1570" spans="7:11">
      <c r="G1570" s="220" t="s">
        <v>205</v>
      </c>
      <c r="H1570" s="19" t="s">
        <v>2098</v>
      </c>
      <c r="I1570" s="221" t="s">
        <v>4718</v>
      </c>
      <c r="J1570" s="10" t="s">
        <v>6483</v>
      </c>
      <c r="K1570" s="10" t="s">
        <v>4718</v>
      </c>
    </row>
    <row r="1571" spans="7:11">
      <c r="G1571" s="19" t="s">
        <v>205</v>
      </c>
      <c r="H1571" s="20" t="s">
        <v>2099</v>
      </c>
      <c r="I1571" s="21" t="s">
        <v>4719</v>
      </c>
      <c r="J1571" s="10" t="s">
        <v>6484</v>
      </c>
      <c r="K1571" s="10" t="s">
        <v>4719</v>
      </c>
    </row>
    <row r="1572" spans="7:11">
      <c r="G1572" s="19" t="s">
        <v>205</v>
      </c>
      <c r="H1572" s="20" t="s">
        <v>2100</v>
      </c>
      <c r="I1572" s="21" t="s">
        <v>4720</v>
      </c>
      <c r="J1572" s="10" t="s">
        <v>6485</v>
      </c>
      <c r="K1572" s="10" t="s">
        <v>4720</v>
      </c>
    </row>
    <row r="1573" spans="7:11">
      <c r="G1573" s="19" t="s">
        <v>205</v>
      </c>
      <c r="H1573" s="20" t="s">
        <v>2101</v>
      </c>
      <c r="I1573" s="21" t="s">
        <v>4721</v>
      </c>
      <c r="J1573" s="10" t="s">
        <v>6486</v>
      </c>
      <c r="K1573" s="10" t="s">
        <v>4721</v>
      </c>
    </row>
    <row r="1574" spans="7:11">
      <c r="G1574" s="19" t="s">
        <v>205</v>
      </c>
      <c r="H1574" s="20" t="s">
        <v>2102</v>
      </c>
      <c r="I1574" s="21" t="s">
        <v>4722</v>
      </c>
      <c r="J1574" s="10" t="s">
        <v>6487</v>
      </c>
      <c r="K1574" s="10" t="s">
        <v>4722</v>
      </c>
    </row>
    <row r="1575" spans="7:11">
      <c r="G1575" s="13" t="s">
        <v>208</v>
      </c>
      <c r="H1575" s="222"/>
      <c r="I1575" s="223" t="s">
        <v>4723</v>
      </c>
      <c r="J1575" s="10" t="s">
        <v>208</v>
      </c>
      <c r="K1575" s="10" t="s">
        <v>4723</v>
      </c>
    </row>
    <row r="1576" spans="7:11">
      <c r="G1576" s="19" t="s">
        <v>208</v>
      </c>
      <c r="H1576" s="20" t="s">
        <v>2103</v>
      </c>
      <c r="I1576" s="21" t="s">
        <v>4724</v>
      </c>
      <c r="J1576" s="10" t="s">
        <v>6488</v>
      </c>
      <c r="K1576" s="10" t="s">
        <v>4724</v>
      </c>
    </row>
    <row r="1577" spans="7:11">
      <c r="G1577" s="19" t="s">
        <v>208</v>
      </c>
      <c r="H1577" s="20" t="s">
        <v>2104</v>
      </c>
      <c r="I1577" s="21" t="s">
        <v>4725</v>
      </c>
      <c r="J1577" s="10" t="s">
        <v>6489</v>
      </c>
      <c r="K1577" s="10" t="s">
        <v>4725</v>
      </c>
    </row>
    <row r="1578" spans="7:11">
      <c r="G1578" s="19" t="s">
        <v>208</v>
      </c>
      <c r="H1578" s="20" t="s">
        <v>2105</v>
      </c>
      <c r="I1578" s="21" t="s">
        <v>4726</v>
      </c>
      <c r="J1578" s="10" t="s">
        <v>6490</v>
      </c>
      <c r="K1578" s="10" t="s">
        <v>4726</v>
      </c>
    </row>
    <row r="1579" spans="7:11">
      <c r="G1579" s="19" t="s">
        <v>208</v>
      </c>
      <c r="H1579" s="20" t="s">
        <v>2106</v>
      </c>
      <c r="I1579" s="21" t="s">
        <v>4727</v>
      </c>
      <c r="J1579" s="10" t="s">
        <v>6491</v>
      </c>
      <c r="K1579" s="10" t="s">
        <v>4727</v>
      </c>
    </row>
    <row r="1580" spans="7:11">
      <c r="G1580" s="19" t="s">
        <v>208</v>
      </c>
      <c r="H1580" s="20" t="s">
        <v>2107</v>
      </c>
      <c r="I1580" s="21" t="s">
        <v>4728</v>
      </c>
      <c r="J1580" s="10" t="s">
        <v>6492</v>
      </c>
      <c r="K1580" s="10" t="s">
        <v>4728</v>
      </c>
    </row>
    <row r="1581" spans="7:11">
      <c r="G1581" s="19" t="s">
        <v>208</v>
      </c>
      <c r="H1581" s="20" t="s">
        <v>2108</v>
      </c>
      <c r="I1581" s="21" t="s">
        <v>4729</v>
      </c>
      <c r="J1581" s="10" t="s">
        <v>6493</v>
      </c>
      <c r="K1581" s="10" t="s">
        <v>4729</v>
      </c>
    </row>
    <row r="1582" spans="7:11">
      <c r="G1582" s="19" t="s">
        <v>208</v>
      </c>
      <c r="H1582" s="20" t="s">
        <v>2109</v>
      </c>
      <c r="I1582" s="21" t="s">
        <v>4730</v>
      </c>
      <c r="J1582" s="10" t="s">
        <v>6494</v>
      </c>
      <c r="K1582" s="10" t="s">
        <v>4730</v>
      </c>
    </row>
    <row r="1583" spans="7:11">
      <c r="G1583" s="19" t="s">
        <v>208</v>
      </c>
      <c r="H1583" s="20" t="s">
        <v>2110</v>
      </c>
      <c r="I1583" s="21" t="s">
        <v>4731</v>
      </c>
      <c r="J1583" s="10" t="s">
        <v>6495</v>
      </c>
      <c r="K1583" s="10" t="s">
        <v>4731</v>
      </c>
    </row>
    <row r="1584" spans="7:11">
      <c r="G1584" s="19" t="s">
        <v>208</v>
      </c>
      <c r="H1584" s="20" t="s">
        <v>2111</v>
      </c>
      <c r="I1584" s="21" t="s">
        <v>4732</v>
      </c>
      <c r="J1584" s="10" t="s">
        <v>6496</v>
      </c>
      <c r="K1584" s="10" t="s">
        <v>4732</v>
      </c>
    </row>
    <row r="1585" spans="7:11">
      <c r="G1585" s="19" t="s">
        <v>208</v>
      </c>
      <c r="H1585" s="20" t="s">
        <v>2112</v>
      </c>
      <c r="I1585" s="21" t="s">
        <v>4733</v>
      </c>
      <c r="J1585" s="10" t="s">
        <v>6497</v>
      </c>
      <c r="K1585" s="10" t="s">
        <v>4733</v>
      </c>
    </row>
    <row r="1586" spans="7:11">
      <c r="G1586" s="19" t="s">
        <v>208</v>
      </c>
      <c r="H1586" s="20" t="s">
        <v>2113</v>
      </c>
      <c r="I1586" s="21" t="s">
        <v>4734</v>
      </c>
      <c r="J1586" s="10" t="s">
        <v>6498</v>
      </c>
      <c r="K1586" s="10" t="s">
        <v>4734</v>
      </c>
    </row>
    <row r="1587" spans="7:11">
      <c r="G1587" s="19" t="s">
        <v>208</v>
      </c>
      <c r="H1587" s="20" t="s">
        <v>2114</v>
      </c>
      <c r="I1587" s="21" t="s">
        <v>4735</v>
      </c>
      <c r="J1587" s="10" t="s">
        <v>6499</v>
      </c>
      <c r="K1587" s="10" t="s">
        <v>4735</v>
      </c>
    </row>
    <row r="1588" spans="7:11">
      <c r="G1588" s="19" t="s">
        <v>208</v>
      </c>
      <c r="H1588" s="20" t="s">
        <v>2115</v>
      </c>
      <c r="I1588" s="21" t="s">
        <v>4736</v>
      </c>
      <c r="J1588" s="10" t="s">
        <v>6500</v>
      </c>
      <c r="K1588" s="10" t="s">
        <v>4736</v>
      </c>
    </row>
    <row r="1589" spans="7:11">
      <c r="G1589" s="19" t="s">
        <v>208</v>
      </c>
      <c r="H1589" s="20" t="s">
        <v>2116</v>
      </c>
      <c r="I1589" s="21" t="s">
        <v>4737</v>
      </c>
      <c r="J1589" s="10" t="s">
        <v>6501</v>
      </c>
      <c r="K1589" s="10" t="s">
        <v>4737</v>
      </c>
    </row>
    <row r="1590" spans="7:11">
      <c r="G1590" s="19" t="s">
        <v>208</v>
      </c>
      <c r="H1590" s="20" t="s">
        <v>2117</v>
      </c>
      <c r="I1590" s="21" t="s">
        <v>4738</v>
      </c>
      <c r="J1590" s="10" t="s">
        <v>6502</v>
      </c>
      <c r="K1590" s="10" t="s">
        <v>4738</v>
      </c>
    </row>
    <row r="1591" spans="7:11">
      <c r="G1591" s="220" t="s">
        <v>208</v>
      </c>
      <c r="H1591" s="19" t="s">
        <v>2118</v>
      </c>
      <c r="I1591" s="221" t="s">
        <v>4739</v>
      </c>
      <c r="J1591" s="10" t="s">
        <v>6503</v>
      </c>
      <c r="K1591" s="10" t="s">
        <v>4739</v>
      </c>
    </row>
    <row r="1592" spans="7:11">
      <c r="G1592" s="19" t="s">
        <v>208</v>
      </c>
      <c r="H1592" s="20" t="s">
        <v>2119</v>
      </c>
      <c r="I1592" s="21" t="s">
        <v>4740</v>
      </c>
      <c r="J1592" s="10" t="s">
        <v>6504</v>
      </c>
      <c r="K1592" s="10" t="s">
        <v>4740</v>
      </c>
    </row>
    <row r="1593" spans="7:11">
      <c r="G1593" s="19" t="s">
        <v>208</v>
      </c>
      <c r="H1593" s="20" t="s">
        <v>2120</v>
      </c>
      <c r="I1593" s="21" t="s">
        <v>4741</v>
      </c>
      <c r="J1593" s="10" t="s">
        <v>6505</v>
      </c>
      <c r="K1593" s="10" t="s">
        <v>4741</v>
      </c>
    </row>
    <row r="1594" spans="7:11">
      <c r="G1594" s="19" t="s">
        <v>208</v>
      </c>
      <c r="H1594" s="20" t="s">
        <v>2121</v>
      </c>
      <c r="I1594" s="21" t="s">
        <v>4742</v>
      </c>
      <c r="J1594" s="10" t="s">
        <v>6506</v>
      </c>
      <c r="K1594" s="10" t="s">
        <v>4742</v>
      </c>
    </row>
    <row r="1595" spans="7:11">
      <c r="G1595" s="19" t="s">
        <v>208</v>
      </c>
      <c r="H1595" s="20" t="s">
        <v>2122</v>
      </c>
      <c r="I1595" s="21" t="s">
        <v>4743</v>
      </c>
      <c r="J1595" s="10" t="s">
        <v>6507</v>
      </c>
      <c r="K1595" s="10" t="s">
        <v>4743</v>
      </c>
    </row>
    <row r="1596" spans="7:11">
      <c r="G1596" s="13" t="s">
        <v>211</v>
      </c>
      <c r="H1596" s="222"/>
      <c r="I1596" s="223" t="s">
        <v>4744</v>
      </c>
      <c r="J1596" s="10" t="s">
        <v>211</v>
      </c>
      <c r="K1596" s="10" t="s">
        <v>4744</v>
      </c>
    </row>
    <row r="1597" spans="7:11">
      <c r="G1597" s="19" t="s">
        <v>211</v>
      </c>
      <c r="H1597" s="20" t="s">
        <v>2123</v>
      </c>
      <c r="I1597" s="21" t="s">
        <v>4745</v>
      </c>
      <c r="J1597" s="10" t="s">
        <v>6508</v>
      </c>
      <c r="K1597" s="10" t="s">
        <v>4745</v>
      </c>
    </row>
    <row r="1598" spans="7:11">
      <c r="G1598" s="19" t="s">
        <v>211</v>
      </c>
      <c r="H1598" s="20" t="s">
        <v>2124</v>
      </c>
      <c r="I1598" s="21" t="s">
        <v>4746</v>
      </c>
      <c r="J1598" s="10" t="s">
        <v>6509</v>
      </c>
      <c r="K1598" s="10" t="s">
        <v>4746</v>
      </c>
    </row>
    <row r="1599" spans="7:11">
      <c r="G1599" s="19" t="s">
        <v>211</v>
      </c>
      <c r="H1599" s="20" t="s">
        <v>2125</v>
      </c>
      <c r="I1599" s="21" t="s">
        <v>4747</v>
      </c>
      <c r="J1599" s="10" t="s">
        <v>6510</v>
      </c>
      <c r="K1599" s="10" t="s">
        <v>4747</v>
      </c>
    </row>
    <row r="1600" spans="7:11">
      <c r="G1600" s="19" t="s">
        <v>211</v>
      </c>
      <c r="H1600" s="20" t="s">
        <v>2126</v>
      </c>
      <c r="I1600" s="21" t="s">
        <v>4748</v>
      </c>
      <c r="J1600" s="10" t="s">
        <v>6511</v>
      </c>
      <c r="K1600" s="10" t="s">
        <v>4748</v>
      </c>
    </row>
    <row r="1601" spans="7:11">
      <c r="G1601" s="19" t="s">
        <v>211</v>
      </c>
      <c r="H1601" s="20" t="s">
        <v>2127</v>
      </c>
      <c r="I1601" s="21" t="s">
        <v>4749</v>
      </c>
      <c r="J1601" s="10" t="s">
        <v>6512</v>
      </c>
      <c r="K1601" s="10" t="s">
        <v>4749</v>
      </c>
    </row>
    <row r="1602" spans="7:11">
      <c r="G1602" s="19" t="s">
        <v>211</v>
      </c>
      <c r="H1602" s="20" t="s">
        <v>2128</v>
      </c>
      <c r="I1602" s="21" t="s">
        <v>4750</v>
      </c>
      <c r="J1602" s="10" t="s">
        <v>6513</v>
      </c>
      <c r="K1602" s="10" t="s">
        <v>4750</v>
      </c>
    </row>
    <row r="1603" spans="7:11">
      <c r="G1603" s="19" t="s">
        <v>211</v>
      </c>
      <c r="H1603" s="20" t="s">
        <v>2129</v>
      </c>
      <c r="I1603" s="21" t="s">
        <v>4751</v>
      </c>
      <c r="J1603" s="10" t="s">
        <v>6514</v>
      </c>
      <c r="K1603" s="10" t="s">
        <v>4751</v>
      </c>
    </row>
    <row r="1604" spans="7:11">
      <c r="G1604" s="19" t="s">
        <v>211</v>
      </c>
      <c r="H1604" s="20" t="s">
        <v>2130</v>
      </c>
      <c r="I1604" s="21" t="s">
        <v>4752</v>
      </c>
      <c r="J1604" s="10" t="s">
        <v>6515</v>
      </c>
      <c r="K1604" s="10" t="s">
        <v>4752</v>
      </c>
    </row>
    <row r="1605" spans="7:11">
      <c r="G1605" s="19" t="s">
        <v>211</v>
      </c>
      <c r="H1605" s="20" t="s">
        <v>2131</v>
      </c>
      <c r="I1605" s="21" t="s">
        <v>4753</v>
      </c>
      <c r="J1605" s="10" t="s">
        <v>6516</v>
      </c>
      <c r="K1605" s="10" t="s">
        <v>4753</v>
      </c>
    </row>
    <row r="1606" spans="7:11">
      <c r="G1606" s="19" t="s">
        <v>211</v>
      </c>
      <c r="H1606" s="20" t="s">
        <v>2132</v>
      </c>
      <c r="I1606" s="21" t="s">
        <v>4754</v>
      </c>
      <c r="J1606" s="10" t="s">
        <v>6517</v>
      </c>
      <c r="K1606" s="10" t="s">
        <v>4754</v>
      </c>
    </row>
    <row r="1607" spans="7:11">
      <c r="G1607" s="19" t="s">
        <v>211</v>
      </c>
      <c r="H1607" s="20" t="s">
        <v>2133</v>
      </c>
      <c r="I1607" s="21" t="s">
        <v>4755</v>
      </c>
      <c r="J1607" s="10" t="s">
        <v>6518</v>
      </c>
      <c r="K1607" s="10" t="s">
        <v>4755</v>
      </c>
    </row>
    <row r="1608" spans="7:11">
      <c r="G1608" s="19" t="s">
        <v>211</v>
      </c>
      <c r="H1608" s="20" t="s">
        <v>2134</v>
      </c>
      <c r="I1608" s="21" t="s">
        <v>4756</v>
      </c>
      <c r="J1608" s="10" t="s">
        <v>6519</v>
      </c>
      <c r="K1608" s="10" t="s">
        <v>4756</v>
      </c>
    </row>
    <row r="1609" spans="7:11">
      <c r="G1609" s="19" t="s">
        <v>211</v>
      </c>
      <c r="H1609" s="20" t="s">
        <v>2135</v>
      </c>
      <c r="I1609" s="21" t="s">
        <v>4757</v>
      </c>
      <c r="J1609" s="10" t="s">
        <v>6520</v>
      </c>
      <c r="K1609" s="10" t="s">
        <v>4757</v>
      </c>
    </row>
    <row r="1610" spans="7:11">
      <c r="G1610" s="19" t="s">
        <v>211</v>
      </c>
      <c r="H1610" s="20" t="s">
        <v>2136</v>
      </c>
      <c r="I1610" s="21" t="s">
        <v>4758</v>
      </c>
      <c r="J1610" s="10" t="s">
        <v>6521</v>
      </c>
      <c r="K1610" s="10" t="s">
        <v>4758</v>
      </c>
    </row>
    <row r="1611" spans="7:11">
      <c r="G1611" s="19" t="s">
        <v>211</v>
      </c>
      <c r="H1611" s="20" t="s">
        <v>2137</v>
      </c>
      <c r="I1611" s="21" t="s">
        <v>4759</v>
      </c>
      <c r="J1611" s="10" t="s">
        <v>6522</v>
      </c>
      <c r="K1611" s="10" t="s">
        <v>4759</v>
      </c>
    </row>
    <row r="1612" spans="7:11">
      <c r="G1612" s="19" t="s">
        <v>211</v>
      </c>
      <c r="H1612" s="20" t="s">
        <v>2138</v>
      </c>
      <c r="I1612" s="21" t="s">
        <v>4760</v>
      </c>
      <c r="J1612" s="10" t="s">
        <v>6523</v>
      </c>
      <c r="K1612" s="10" t="s">
        <v>4760</v>
      </c>
    </row>
    <row r="1613" spans="7:11">
      <c r="G1613" s="220" t="s">
        <v>211</v>
      </c>
      <c r="H1613" s="19" t="s">
        <v>2139</v>
      </c>
      <c r="I1613" s="221" t="s">
        <v>4761</v>
      </c>
      <c r="J1613" s="10" t="s">
        <v>6524</v>
      </c>
      <c r="K1613" s="10" t="s">
        <v>4761</v>
      </c>
    </row>
    <row r="1614" spans="7:11">
      <c r="G1614" s="19" t="s">
        <v>211</v>
      </c>
      <c r="H1614" s="20" t="s">
        <v>2140</v>
      </c>
      <c r="I1614" s="21" t="s">
        <v>4762</v>
      </c>
      <c r="J1614" s="10" t="s">
        <v>6525</v>
      </c>
      <c r="K1614" s="10" t="s">
        <v>4762</v>
      </c>
    </row>
    <row r="1615" spans="7:11">
      <c r="G1615" s="19" t="s">
        <v>211</v>
      </c>
      <c r="H1615" s="20" t="s">
        <v>2141</v>
      </c>
      <c r="I1615" s="21" t="s">
        <v>4763</v>
      </c>
      <c r="J1615" s="10" t="s">
        <v>6526</v>
      </c>
      <c r="K1615" s="10" t="s">
        <v>4763</v>
      </c>
    </row>
    <row r="1616" spans="7:11">
      <c r="G1616" s="19" t="s">
        <v>211</v>
      </c>
      <c r="H1616" s="20" t="s">
        <v>2142</v>
      </c>
      <c r="I1616" s="21" t="s">
        <v>4764</v>
      </c>
      <c r="J1616" s="10" t="s">
        <v>6527</v>
      </c>
      <c r="K1616" s="10" t="s">
        <v>4764</v>
      </c>
    </row>
    <row r="1617" spans="7:11">
      <c r="G1617" s="19" t="s">
        <v>211</v>
      </c>
      <c r="H1617" s="20" t="s">
        <v>2143</v>
      </c>
      <c r="I1617" s="21" t="s">
        <v>4765</v>
      </c>
      <c r="J1617" s="10" t="s">
        <v>6528</v>
      </c>
      <c r="K1617" s="10" t="s">
        <v>4765</v>
      </c>
    </row>
    <row r="1618" spans="7:11">
      <c r="G1618" s="13" t="s">
        <v>214</v>
      </c>
      <c r="H1618" s="222"/>
      <c r="I1618" s="223" t="s">
        <v>4766</v>
      </c>
      <c r="J1618" s="10" t="s">
        <v>214</v>
      </c>
      <c r="K1618" s="10" t="s">
        <v>4766</v>
      </c>
    </row>
    <row r="1619" spans="7:11">
      <c r="G1619" s="19" t="s">
        <v>214</v>
      </c>
      <c r="H1619" s="20" t="s">
        <v>2144</v>
      </c>
      <c r="I1619" s="21" t="s">
        <v>4767</v>
      </c>
      <c r="J1619" s="10" t="s">
        <v>6529</v>
      </c>
      <c r="K1619" s="10" t="s">
        <v>4767</v>
      </c>
    </row>
    <row r="1620" spans="7:11">
      <c r="G1620" s="19" t="s">
        <v>214</v>
      </c>
      <c r="H1620" s="20" t="s">
        <v>2145</v>
      </c>
      <c r="I1620" s="21" t="s">
        <v>4768</v>
      </c>
      <c r="J1620" s="10" t="s">
        <v>6530</v>
      </c>
      <c r="K1620" s="10" t="s">
        <v>4768</v>
      </c>
    </row>
    <row r="1621" spans="7:11">
      <c r="G1621" s="19" t="s">
        <v>214</v>
      </c>
      <c r="H1621" s="20" t="s">
        <v>2146</v>
      </c>
      <c r="I1621" s="21" t="s">
        <v>4769</v>
      </c>
      <c r="J1621" s="10" t="s">
        <v>6531</v>
      </c>
      <c r="K1621" s="10" t="s">
        <v>4769</v>
      </c>
    </row>
    <row r="1622" spans="7:11">
      <c r="G1622" s="19" t="s">
        <v>214</v>
      </c>
      <c r="H1622" s="20" t="s">
        <v>2147</v>
      </c>
      <c r="I1622" s="21" t="s">
        <v>4770</v>
      </c>
      <c r="J1622" s="10" t="s">
        <v>6532</v>
      </c>
      <c r="K1622" s="10" t="s">
        <v>4770</v>
      </c>
    </row>
    <row r="1623" spans="7:11">
      <c r="G1623" s="19" t="s">
        <v>214</v>
      </c>
      <c r="H1623" s="20" t="s">
        <v>2148</v>
      </c>
      <c r="I1623" s="21" t="s">
        <v>4771</v>
      </c>
      <c r="J1623" s="10" t="s">
        <v>6533</v>
      </c>
      <c r="K1623" s="10" t="s">
        <v>4771</v>
      </c>
    </row>
    <row r="1624" spans="7:11">
      <c r="G1624" s="19" t="s">
        <v>214</v>
      </c>
      <c r="H1624" s="20" t="s">
        <v>2149</v>
      </c>
      <c r="I1624" s="21" t="s">
        <v>4772</v>
      </c>
      <c r="J1624" s="10" t="s">
        <v>6534</v>
      </c>
      <c r="K1624" s="10" t="s">
        <v>4772</v>
      </c>
    </row>
    <row r="1625" spans="7:11">
      <c r="G1625" s="19" t="s">
        <v>214</v>
      </c>
      <c r="H1625" s="20" t="s">
        <v>2150</v>
      </c>
      <c r="I1625" s="21" t="s">
        <v>4773</v>
      </c>
      <c r="J1625" s="10" t="s">
        <v>6535</v>
      </c>
      <c r="K1625" s="10" t="s">
        <v>4773</v>
      </c>
    </row>
    <row r="1626" spans="7:11">
      <c r="G1626" s="19" t="s">
        <v>214</v>
      </c>
      <c r="H1626" s="20" t="s">
        <v>2151</v>
      </c>
      <c r="I1626" s="21" t="s">
        <v>4774</v>
      </c>
      <c r="J1626" s="10" t="s">
        <v>6536</v>
      </c>
      <c r="K1626" s="10" t="s">
        <v>4774</v>
      </c>
    </row>
    <row r="1627" spans="7:11">
      <c r="G1627" s="19" t="s">
        <v>214</v>
      </c>
      <c r="H1627" s="20" t="s">
        <v>2152</v>
      </c>
      <c r="I1627" s="21" t="s">
        <v>4775</v>
      </c>
      <c r="J1627" s="10" t="s">
        <v>6537</v>
      </c>
      <c r="K1627" s="10" t="s">
        <v>4775</v>
      </c>
    </row>
    <row r="1628" spans="7:11">
      <c r="G1628" s="19" t="s">
        <v>214</v>
      </c>
      <c r="H1628" s="20" t="s">
        <v>2153</v>
      </c>
      <c r="I1628" s="21" t="s">
        <v>4776</v>
      </c>
      <c r="J1628" s="10" t="s">
        <v>6538</v>
      </c>
      <c r="K1628" s="10" t="s">
        <v>4776</v>
      </c>
    </row>
    <row r="1629" spans="7:11">
      <c r="G1629" s="19" t="s">
        <v>214</v>
      </c>
      <c r="H1629" s="20" t="s">
        <v>2154</v>
      </c>
      <c r="I1629" s="21" t="s">
        <v>4777</v>
      </c>
      <c r="J1629" s="10" t="s">
        <v>6539</v>
      </c>
      <c r="K1629" s="10" t="s">
        <v>4777</v>
      </c>
    </row>
    <row r="1630" spans="7:11">
      <c r="G1630" s="19" t="s">
        <v>214</v>
      </c>
      <c r="H1630" s="20" t="s">
        <v>2155</v>
      </c>
      <c r="I1630" s="21" t="s">
        <v>4778</v>
      </c>
      <c r="J1630" s="10" t="s">
        <v>6540</v>
      </c>
      <c r="K1630" s="10" t="s">
        <v>4778</v>
      </c>
    </row>
    <row r="1631" spans="7:11">
      <c r="G1631" s="19" t="s">
        <v>214</v>
      </c>
      <c r="H1631" s="20" t="s">
        <v>2156</v>
      </c>
      <c r="I1631" s="21" t="s">
        <v>4779</v>
      </c>
      <c r="J1631" s="10" t="s">
        <v>6541</v>
      </c>
      <c r="K1631" s="10" t="s">
        <v>4779</v>
      </c>
    </row>
    <row r="1632" spans="7:11">
      <c r="G1632" s="19" t="s">
        <v>214</v>
      </c>
      <c r="H1632" s="20" t="s">
        <v>2157</v>
      </c>
      <c r="I1632" s="21" t="s">
        <v>4780</v>
      </c>
      <c r="J1632" s="10" t="s">
        <v>6542</v>
      </c>
      <c r="K1632" s="10" t="s">
        <v>4780</v>
      </c>
    </row>
    <row r="1633" spans="7:11">
      <c r="G1633" s="19" t="s">
        <v>214</v>
      </c>
      <c r="H1633" s="20" t="s">
        <v>696</v>
      </c>
      <c r="I1633" s="21" t="s">
        <v>4781</v>
      </c>
      <c r="J1633" s="10" t="s">
        <v>6543</v>
      </c>
      <c r="K1633" s="10" t="s">
        <v>4781</v>
      </c>
    </row>
    <row r="1634" spans="7:11">
      <c r="G1634" s="19" t="s">
        <v>214</v>
      </c>
      <c r="H1634" s="20" t="s">
        <v>2158</v>
      </c>
      <c r="I1634" s="21" t="s">
        <v>4782</v>
      </c>
      <c r="J1634" s="10" t="s">
        <v>6544</v>
      </c>
      <c r="K1634" s="10" t="s">
        <v>4782</v>
      </c>
    </row>
    <row r="1635" spans="7:11">
      <c r="G1635" s="19" t="s">
        <v>214</v>
      </c>
      <c r="H1635" s="20" t="s">
        <v>2159</v>
      </c>
      <c r="I1635" s="21" t="s">
        <v>4783</v>
      </c>
      <c r="J1635" s="10" t="s">
        <v>6545</v>
      </c>
      <c r="K1635" s="10" t="s">
        <v>4783</v>
      </c>
    </row>
    <row r="1636" spans="7:11">
      <c r="G1636" s="19" t="s">
        <v>214</v>
      </c>
      <c r="H1636" s="20" t="s">
        <v>2160</v>
      </c>
      <c r="I1636" s="21" t="s">
        <v>4784</v>
      </c>
      <c r="J1636" s="10" t="s">
        <v>6546</v>
      </c>
      <c r="K1636" s="10" t="s">
        <v>4784</v>
      </c>
    </row>
    <row r="1637" spans="7:11">
      <c r="G1637" s="19" t="s">
        <v>214</v>
      </c>
      <c r="H1637" s="20" t="s">
        <v>2161</v>
      </c>
      <c r="I1637" s="21" t="s">
        <v>4785</v>
      </c>
      <c r="J1637" s="10" t="s">
        <v>6547</v>
      </c>
      <c r="K1637" s="10" t="s">
        <v>4785</v>
      </c>
    </row>
    <row r="1638" spans="7:11">
      <c r="G1638" s="19" t="s">
        <v>214</v>
      </c>
      <c r="H1638" s="20" t="s">
        <v>2162</v>
      </c>
      <c r="I1638" s="21" t="s">
        <v>4786</v>
      </c>
      <c r="J1638" s="10" t="s">
        <v>6548</v>
      </c>
      <c r="K1638" s="10" t="s">
        <v>4786</v>
      </c>
    </row>
    <row r="1639" spans="7:11">
      <c r="G1639" s="19" t="s">
        <v>214</v>
      </c>
      <c r="H1639" s="20" t="s">
        <v>2163</v>
      </c>
      <c r="I1639" s="21" t="s">
        <v>4787</v>
      </c>
      <c r="J1639" s="10" t="s">
        <v>6549</v>
      </c>
      <c r="K1639" s="10" t="s">
        <v>4787</v>
      </c>
    </row>
    <row r="1640" spans="7:11">
      <c r="G1640" s="19" t="s">
        <v>214</v>
      </c>
      <c r="H1640" s="20" t="s">
        <v>2164</v>
      </c>
      <c r="I1640" s="21" t="s">
        <v>4788</v>
      </c>
      <c r="J1640" s="10" t="s">
        <v>6550</v>
      </c>
      <c r="K1640" s="10" t="s">
        <v>4788</v>
      </c>
    </row>
    <row r="1641" spans="7:11">
      <c r="G1641" s="19" t="s">
        <v>214</v>
      </c>
      <c r="H1641" s="20" t="s">
        <v>812</v>
      </c>
      <c r="I1641" s="21" t="s">
        <v>4789</v>
      </c>
      <c r="J1641" s="10" t="s">
        <v>6551</v>
      </c>
      <c r="K1641" s="10" t="s">
        <v>4789</v>
      </c>
    </row>
    <row r="1642" spans="7:11">
      <c r="G1642" s="19" t="s">
        <v>214</v>
      </c>
      <c r="H1642" s="20" t="s">
        <v>2165</v>
      </c>
      <c r="I1642" s="21" t="s">
        <v>4790</v>
      </c>
      <c r="J1642" s="10" t="s">
        <v>6552</v>
      </c>
      <c r="K1642" s="10" t="s">
        <v>4790</v>
      </c>
    </row>
    <row r="1643" spans="7:11">
      <c r="G1643" s="19" t="s">
        <v>214</v>
      </c>
      <c r="H1643" s="20" t="s">
        <v>1468</v>
      </c>
      <c r="I1643" s="21" t="s">
        <v>4791</v>
      </c>
      <c r="J1643" s="10" t="s">
        <v>6553</v>
      </c>
      <c r="K1643" s="10" t="s">
        <v>4791</v>
      </c>
    </row>
    <row r="1644" spans="7:11">
      <c r="G1644" s="19" t="s">
        <v>214</v>
      </c>
      <c r="H1644" s="20" t="s">
        <v>2166</v>
      </c>
      <c r="I1644" s="21" t="s">
        <v>4792</v>
      </c>
      <c r="J1644" s="10" t="s">
        <v>6554</v>
      </c>
      <c r="K1644" s="10" t="s">
        <v>4792</v>
      </c>
    </row>
    <row r="1645" spans="7:11">
      <c r="G1645" s="19" t="s">
        <v>214</v>
      </c>
      <c r="H1645" s="20" t="s">
        <v>2167</v>
      </c>
      <c r="I1645" s="21" t="s">
        <v>4793</v>
      </c>
      <c r="J1645" s="10" t="s">
        <v>6555</v>
      </c>
      <c r="K1645" s="10" t="s">
        <v>4793</v>
      </c>
    </row>
    <row r="1646" spans="7:11">
      <c r="G1646" s="19" t="s">
        <v>214</v>
      </c>
      <c r="H1646" s="20" t="s">
        <v>2168</v>
      </c>
      <c r="I1646" s="21" t="s">
        <v>4794</v>
      </c>
      <c r="J1646" s="10" t="s">
        <v>6556</v>
      </c>
      <c r="K1646" s="10" t="s">
        <v>4794</v>
      </c>
    </row>
    <row r="1647" spans="7:11">
      <c r="G1647" s="19" t="s">
        <v>214</v>
      </c>
      <c r="H1647" s="20" t="s">
        <v>2169</v>
      </c>
      <c r="I1647" s="21" t="s">
        <v>4795</v>
      </c>
      <c r="J1647" s="10" t="s">
        <v>6557</v>
      </c>
      <c r="K1647" s="10" t="s">
        <v>4795</v>
      </c>
    </row>
    <row r="1648" spans="7:11">
      <c r="G1648" s="19" t="s">
        <v>214</v>
      </c>
      <c r="H1648" s="20" t="s">
        <v>2170</v>
      </c>
      <c r="I1648" s="21" t="s">
        <v>4796</v>
      </c>
      <c r="J1648" s="10" t="s">
        <v>6558</v>
      </c>
      <c r="K1648" s="10" t="s">
        <v>4796</v>
      </c>
    </row>
    <row r="1649" spans="7:11">
      <c r="G1649" s="19" t="s">
        <v>214</v>
      </c>
      <c r="H1649" s="20" t="s">
        <v>2171</v>
      </c>
      <c r="I1649" s="21" t="s">
        <v>4797</v>
      </c>
      <c r="J1649" s="10" t="s">
        <v>6559</v>
      </c>
      <c r="K1649" s="10" t="s">
        <v>4797</v>
      </c>
    </row>
    <row r="1650" spans="7:11">
      <c r="G1650" s="19" t="s">
        <v>214</v>
      </c>
      <c r="H1650" s="20" t="s">
        <v>2172</v>
      </c>
      <c r="I1650" s="21" t="s">
        <v>4798</v>
      </c>
      <c r="J1650" s="10" t="s">
        <v>6560</v>
      </c>
      <c r="K1650" s="10" t="s">
        <v>4798</v>
      </c>
    </row>
    <row r="1651" spans="7:11">
      <c r="G1651" s="19" t="s">
        <v>214</v>
      </c>
      <c r="H1651" s="20" t="s">
        <v>2173</v>
      </c>
      <c r="I1651" s="21" t="s">
        <v>4799</v>
      </c>
      <c r="J1651" s="10" t="s">
        <v>6561</v>
      </c>
      <c r="K1651" s="10" t="s">
        <v>4799</v>
      </c>
    </row>
    <row r="1652" spans="7:11">
      <c r="G1652" s="19" t="s">
        <v>214</v>
      </c>
      <c r="H1652" s="20" t="s">
        <v>2174</v>
      </c>
      <c r="I1652" s="21" t="s">
        <v>4800</v>
      </c>
      <c r="J1652" s="10" t="s">
        <v>6562</v>
      </c>
      <c r="K1652" s="10" t="s">
        <v>4800</v>
      </c>
    </row>
    <row r="1653" spans="7:11">
      <c r="G1653" s="19" t="s">
        <v>214</v>
      </c>
      <c r="H1653" s="20" t="s">
        <v>2175</v>
      </c>
      <c r="I1653" s="21" t="s">
        <v>4801</v>
      </c>
      <c r="J1653" s="10" t="s">
        <v>6563</v>
      </c>
      <c r="K1653" s="10" t="s">
        <v>4801</v>
      </c>
    </row>
    <row r="1654" spans="7:11">
      <c r="G1654" s="19" t="s">
        <v>214</v>
      </c>
      <c r="H1654" s="20" t="s">
        <v>2176</v>
      </c>
      <c r="I1654" s="21" t="s">
        <v>4802</v>
      </c>
      <c r="J1654" s="10" t="s">
        <v>6564</v>
      </c>
      <c r="K1654" s="10" t="s">
        <v>4802</v>
      </c>
    </row>
    <row r="1655" spans="7:11">
      <c r="G1655" s="19" t="s">
        <v>214</v>
      </c>
      <c r="H1655" s="20" t="s">
        <v>2177</v>
      </c>
      <c r="I1655" s="21" t="s">
        <v>4803</v>
      </c>
      <c r="J1655" s="10" t="s">
        <v>6565</v>
      </c>
      <c r="K1655" s="10" t="s">
        <v>4803</v>
      </c>
    </row>
    <row r="1656" spans="7:11">
      <c r="G1656" s="19" t="s">
        <v>214</v>
      </c>
      <c r="H1656" s="20" t="s">
        <v>2178</v>
      </c>
      <c r="I1656" s="21" t="s">
        <v>4804</v>
      </c>
      <c r="J1656" s="10" t="s">
        <v>6566</v>
      </c>
      <c r="K1656" s="10" t="s">
        <v>4804</v>
      </c>
    </row>
    <row r="1657" spans="7:11">
      <c r="G1657" s="19" t="s">
        <v>214</v>
      </c>
      <c r="H1657" s="20" t="s">
        <v>2179</v>
      </c>
      <c r="I1657" s="21" t="s">
        <v>4805</v>
      </c>
      <c r="J1657" s="10" t="s">
        <v>6567</v>
      </c>
      <c r="K1657" s="10" t="s">
        <v>4805</v>
      </c>
    </row>
    <row r="1658" spans="7:11">
      <c r="G1658" s="19" t="s">
        <v>214</v>
      </c>
      <c r="H1658" s="20" t="s">
        <v>2180</v>
      </c>
      <c r="I1658" s="21" t="s">
        <v>4806</v>
      </c>
      <c r="J1658" s="10" t="s">
        <v>6568</v>
      </c>
      <c r="K1658" s="10" t="s">
        <v>4806</v>
      </c>
    </row>
    <row r="1659" spans="7:11">
      <c r="G1659" s="220" t="s">
        <v>214</v>
      </c>
      <c r="H1659" s="19" t="s">
        <v>2181</v>
      </c>
      <c r="I1659" s="221" t="s">
        <v>4807</v>
      </c>
      <c r="J1659" s="10" t="s">
        <v>6569</v>
      </c>
      <c r="K1659" s="10" t="s">
        <v>4807</v>
      </c>
    </row>
    <row r="1660" spans="7:11">
      <c r="G1660" s="19" t="s">
        <v>214</v>
      </c>
      <c r="H1660" s="20" t="s">
        <v>2182</v>
      </c>
      <c r="I1660" s="21" t="s">
        <v>4808</v>
      </c>
      <c r="J1660" s="10" t="s">
        <v>6570</v>
      </c>
      <c r="K1660" s="10" t="s">
        <v>4808</v>
      </c>
    </row>
    <row r="1661" spans="7:11">
      <c r="G1661" s="19" t="s">
        <v>214</v>
      </c>
      <c r="H1661" s="20" t="s">
        <v>2183</v>
      </c>
      <c r="I1661" s="21" t="s">
        <v>4809</v>
      </c>
      <c r="J1661" s="10" t="s">
        <v>6571</v>
      </c>
      <c r="K1661" s="10" t="s">
        <v>4809</v>
      </c>
    </row>
    <row r="1662" spans="7:11">
      <c r="G1662" s="19" t="s">
        <v>214</v>
      </c>
      <c r="H1662" s="20" t="s">
        <v>2184</v>
      </c>
      <c r="I1662" s="21" t="s">
        <v>4810</v>
      </c>
      <c r="J1662" s="10" t="s">
        <v>6572</v>
      </c>
      <c r="K1662" s="10" t="s">
        <v>4810</v>
      </c>
    </row>
    <row r="1663" spans="7:11">
      <c r="G1663" s="19" t="s">
        <v>214</v>
      </c>
      <c r="H1663" s="20" t="s">
        <v>2185</v>
      </c>
      <c r="I1663" s="21" t="s">
        <v>4811</v>
      </c>
      <c r="J1663" s="10" t="s">
        <v>6573</v>
      </c>
      <c r="K1663" s="10" t="s">
        <v>4811</v>
      </c>
    </row>
    <row r="1664" spans="7:11">
      <c r="G1664" s="13" t="s">
        <v>217</v>
      </c>
      <c r="H1664" s="222"/>
      <c r="I1664" s="223" t="s">
        <v>4812</v>
      </c>
      <c r="J1664" s="10" t="s">
        <v>217</v>
      </c>
      <c r="K1664" s="10" t="s">
        <v>4812</v>
      </c>
    </row>
    <row r="1665" spans="7:11">
      <c r="G1665" s="19" t="s">
        <v>217</v>
      </c>
      <c r="H1665" s="20" t="s">
        <v>2186</v>
      </c>
      <c r="I1665" s="21" t="s">
        <v>4813</v>
      </c>
      <c r="J1665" s="10" t="s">
        <v>6574</v>
      </c>
      <c r="K1665" s="10" t="s">
        <v>4813</v>
      </c>
    </row>
    <row r="1666" spans="7:11">
      <c r="G1666" s="19" t="s">
        <v>217</v>
      </c>
      <c r="H1666" s="20" t="s">
        <v>2187</v>
      </c>
      <c r="I1666" s="21" t="s">
        <v>4814</v>
      </c>
      <c r="J1666" s="10" t="s">
        <v>6575</v>
      </c>
      <c r="K1666" s="10" t="s">
        <v>4814</v>
      </c>
    </row>
    <row r="1667" spans="7:11">
      <c r="G1667" s="19" t="s">
        <v>217</v>
      </c>
      <c r="H1667" s="20" t="s">
        <v>2188</v>
      </c>
      <c r="I1667" s="21" t="s">
        <v>4815</v>
      </c>
      <c r="J1667" s="10" t="s">
        <v>6576</v>
      </c>
      <c r="K1667" s="10" t="s">
        <v>4815</v>
      </c>
    </row>
    <row r="1668" spans="7:11">
      <c r="G1668" s="19" t="s">
        <v>217</v>
      </c>
      <c r="H1668" s="20" t="s">
        <v>2189</v>
      </c>
      <c r="I1668" s="21" t="s">
        <v>4816</v>
      </c>
      <c r="J1668" s="10" t="s">
        <v>6577</v>
      </c>
      <c r="K1668" s="10" t="s">
        <v>4816</v>
      </c>
    </row>
    <row r="1669" spans="7:11">
      <c r="G1669" s="19" t="s">
        <v>217</v>
      </c>
      <c r="H1669" s="20" t="s">
        <v>2190</v>
      </c>
      <c r="I1669" s="21" t="s">
        <v>4817</v>
      </c>
      <c r="J1669" s="10" t="s">
        <v>6578</v>
      </c>
      <c r="K1669" s="10" t="s">
        <v>4817</v>
      </c>
    </row>
    <row r="1670" spans="7:11">
      <c r="G1670" s="19" t="s">
        <v>217</v>
      </c>
      <c r="H1670" s="20" t="s">
        <v>2191</v>
      </c>
      <c r="I1670" s="21" t="s">
        <v>4818</v>
      </c>
      <c r="J1670" s="10" t="s">
        <v>6579</v>
      </c>
      <c r="K1670" s="10" t="s">
        <v>4818</v>
      </c>
    </row>
    <row r="1671" spans="7:11">
      <c r="G1671" s="19" t="s">
        <v>217</v>
      </c>
      <c r="H1671" s="20" t="s">
        <v>2192</v>
      </c>
      <c r="I1671" s="21" t="s">
        <v>4819</v>
      </c>
      <c r="J1671" s="10" t="s">
        <v>6580</v>
      </c>
      <c r="K1671" s="10" t="s">
        <v>4819</v>
      </c>
    </row>
    <row r="1672" spans="7:11">
      <c r="G1672" s="19" t="s">
        <v>217</v>
      </c>
      <c r="H1672" s="20" t="s">
        <v>2193</v>
      </c>
      <c r="I1672" s="21" t="s">
        <v>4820</v>
      </c>
      <c r="J1672" s="10" t="s">
        <v>6581</v>
      </c>
      <c r="K1672" s="10" t="s">
        <v>4820</v>
      </c>
    </row>
    <row r="1673" spans="7:11">
      <c r="G1673" s="19" t="s">
        <v>217</v>
      </c>
      <c r="H1673" s="20" t="s">
        <v>2194</v>
      </c>
      <c r="I1673" s="21" t="s">
        <v>4821</v>
      </c>
      <c r="J1673" s="10" t="s">
        <v>6582</v>
      </c>
      <c r="K1673" s="10" t="s">
        <v>4821</v>
      </c>
    </row>
    <row r="1674" spans="7:11">
      <c r="G1674" s="19" t="s">
        <v>217</v>
      </c>
      <c r="H1674" s="20" t="s">
        <v>2195</v>
      </c>
      <c r="I1674" s="21" t="s">
        <v>4822</v>
      </c>
      <c r="J1674" s="10" t="s">
        <v>6583</v>
      </c>
      <c r="K1674" s="10" t="s">
        <v>4822</v>
      </c>
    </row>
    <row r="1675" spans="7:11">
      <c r="G1675" s="19" t="s">
        <v>217</v>
      </c>
      <c r="H1675" s="20" t="s">
        <v>2196</v>
      </c>
      <c r="I1675" s="21" t="s">
        <v>4823</v>
      </c>
      <c r="J1675" s="10" t="s">
        <v>6584</v>
      </c>
      <c r="K1675" s="10" t="s">
        <v>4823</v>
      </c>
    </row>
    <row r="1676" spans="7:11">
      <c r="G1676" s="19" t="s">
        <v>217</v>
      </c>
      <c r="H1676" s="20" t="s">
        <v>2197</v>
      </c>
      <c r="I1676" s="21" t="s">
        <v>4824</v>
      </c>
      <c r="J1676" s="10" t="s">
        <v>6585</v>
      </c>
      <c r="K1676" s="10" t="s">
        <v>4824</v>
      </c>
    </row>
    <row r="1677" spans="7:11">
      <c r="G1677" s="19" t="s">
        <v>217</v>
      </c>
      <c r="H1677" s="20" t="s">
        <v>2198</v>
      </c>
      <c r="I1677" s="21" t="s">
        <v>4825</v>
      </c>
      <c r="J1677" s="10" t="s">
        <v>6586</v>
      </c>
      <c r="K1677" s="10" t="s">
        <v>4825</v>
      </c>
    </row>
    <row r="1678" spans="7:11">
      <c r="G1678" s="220" t="s">
        <v>217</v>
      </c>
      <c r="H1678" s="19" t="s">
        <v>2199</v>
      </c>
      <c r="I1678" s="221" t="s">
        <v>4826</v>
      </c>
      <c r="J1678" s="10" t="s">
        <v>6587</v>
      </c>
      <c r="K1678" s="10" t="s">
        <v>4826</v>
      </c>
    </row>
    <row r="1679" spans="7:11">
      <c r="G1679" s="19" t="s">
        <v>217</v>
      </c>
      <c r="H1679" s="20" t="s">
        <v>2200</v>
      </c>
      <c r="I1679" s="21" t="s">
        <v>4827</v>
      </c>
      <c r="J1679" s="10" t="s">
        <v>6588</v>
      </c>
      <c r="K1679" s="10" t="s">
        <v>4827</v>
      </c>
    </row>
    <row r="1680" spans="7:11">
      <c r="G1680" s="19" t="s">
        <v>217</v>
      </c>
      <c r="H1680" s="20" t="s">
        <v>2201</v>
      </c>
      <c r="I1680" s="21" t="s">
        <v>4828</v>
      </c>
      <c r="J1680" s="10" t="s">
        <v>6589</v>
      </c>
      <c r="K1680" s="10" t="s">
        <v>4828</v>
      </c>
    </row>
    <row r="1681" spans="7:11">
      <c r="G1681" s="19" t="s">
        <v>217</v>
      </c>
      <c r="H1681" s="20" t="s">
        <v>2202</v>
      </c>
      <c r="I1681" s="21" t="s">
        <v>4829</v>
      </c>
      <c r="J1681" s="10" t="s">
        <v>6590</v>
      </c>
      <c r="K1681" s="10" t="s">
        <v>4829</v>
      </c>
    </row>
    <row r="1682" spans="7:11">
      <c r="G1682" s="19" t="s">
        <v>217</v>
      </c>
      <c r="H1682" s="20" t="s">
        <v>2203</v>
      </c>
      <c r="I1682" s="21" t="s">
        <v>4830</v>
      </c>
      <c r="J1682" s="10" t="s">
        <v>6591</v>
      </c>
      <c r="K1682" s="10" t="s">
        <v>4830</v>
      </c>
    </row>
    <row r="1683" spans="7:11">
      <c r="G1683" s="13" t="s">
        <v>220</v>
      </c>
      <c r="H1683" s="222"/>
      <c r="I1683" s="223" t="s">
        <v>4831</v>
      </c>
      <c r="J1683" s="10" t="s">
        <v>220</v>
      </c>
      <c r="K1683" s="10" t="s">
        <v>4831</v>
      </c>
    </row>
    <row r="1684" spans="7:11">
      <c r="G1684" s="19" t="s">
        <v>220</v>
      </c>
      <c r="H1684" s="20" t="s">
        <v>2204</v>
      </c>
      <c r="I1684" s="21" t="s">
        <v>4832</v>
      </c>
      <c r="J1684" s="10" t="s">
        <v>6592</v>
      </c>
      <c r="K1684" s="10" t="s">
        <v>4832</v>
      </c>
    </row>
    <row r="1685" spans="7:11">
      <c r="G1685" s="19" t="s">
        <v>220</v>
      </c>
      <c r="H1685" s="20" t="s">
        <v>2205</v>
      </c>
      <c r="I1685" s="21" t="s">
        <v>4833</v>
      </c>
      <c r="J1685" s="10" t="s">
        <v>6593</v>
      </c>
      <c r="K1685" s="10" t="s">
        <v>4833</v>
      </c>
    </row>
    <row r="1686" spans="7:11">
      <c r="G1686" s="19" t="s">
        <v>220</v>
      </c>
      <c r="H1686" s="20" t="s">
        <v>2206</v>
      </c>
      <c r="I1686" s="21" t="s">
        <v>4834</v>
      </c>
      <c r="J1686" s="10" t="s">
        <v>6594</v>
      </c>
      <c r="K1686" s="10" t="s">
        <v>4834</v>
      </c>
    </row>
    <row r="1687" spans="7:11">
      <c r="G1687" s="19" t="s">
        <v>220</v>
      </c>
      <c r="H1687" s="20" t="s">
        <v>2207</v>
      </c>
      <c r="I1687" s="21" t="s">
        <v>4835</v>
      </c>
      <c r="J1687" s="10" t="s">
        <v>6595</v>
      </c>
      <c r="K1687" s="10" t="s">
        <v>4835</v>
      </c>
    </row>
    <row r="1688" spans="7:11">
      <c r="G1688" s="19" t="s">
        <v>220</v>
      </c>
      <c r="H1688" s="20" t="s">
        <v>2208</v>
      </c>
      <c r="I1688" s="21" t="s">
        <v>4836</v>
      </c>
      <c r="J1688" s="10" t="s">
        <v>6596</v>
      </c>
      <c r="K1688" s="10" t="s">
        <v>4836</v>
      </c>
    </row>
    <row r="1689" spans="7:11">
      <c r="G1689" s="19" t="s">
        <v>220</v>
      </c>
      <c r="H1689" s="20" t="s">
        <v>2209</v>
      </c>
      <c r="I1689" s="21" t="s">
        <v>4837</v>
      </c>
      <c r="J1689" s="10" t="s">
        <v>6597</v>
      </c>
      <c r="K1689" s="10" t="s">
        <v>4837</v>
      </c>
    </row>
    <row r="1690" spans="7:11">
      <c r="G1690" s="19" t="s">
        <v>220</v>
      </c>
      <c r="H1690" s="20" t="s">
        <v>2210</v>
      </c>
      <c r="I1690" s="21" t="s">
        <v>4838</v>
      </c>
      <c r="J1690" s="10" t="s">
        <v>6598</v>
      </c>
      <c r="K1690" s="10" t="s">
        <v>4838</v>
      </c>
    </row>
    <row r="1691" spans="7:11">
      <c r="G1691" s="19" t="s">
        <v>220</v>
      </c>
      <c r="H1691" s="20" t="s">
        <v>2211</v>
      </c>
      <c r="I1691" s="21" t="s">
        <v>4839</v>
      </c>
      <c r="J1691" s="10" t="s">
        <v>6599</v>
      </c>
      <c r="K1691" s="10" t="s">
        <v>4839</v>
      </c>
    </row>
    <row r="1692" spans="7:11">
      <c r="G1692" s="19" t="s">
        <v>220</v>
      </c>
      <c r="H1692" s="20" t="s">
        <v>2212</v>
      </c>
      <c r="I1692" s="21" t="s">
        <v>4840</v>
      </c>
      <c r="J1692" s="10" t="s">
        <v>6600</v>
      </c>
      <c r="K1692" s="10" t="s">
        <v>4840</v>
      </c>
    </row>
    <row r="1693" spans="7:11">
      <c r="G1693" s="19" t="s">
        <v>220</v>
      </c>
      <c r="H1693" s="20" t="s">
        <v>2213</v>
      </c>
      <c r="I1693" s="21" t="s">
        <v>4841</v>
      </c>
      <c r="J1693" s="10" t="s">
        <v>6601</v>
      </c>
      <c r="K1693" s="10" t="s">
        <v>4841</v>
      </c>
    </row>
    <row r="1694" spans="7:11">
      <c r="G1694" s="19" t="s">
        <v>220</v>
      </c>
      <c r="H1694" s="20" t="s">
        <v>2214</v>
      </c>
      <c r="I1694" s="21" t="s">
        <v>4842</v>
      </c>
      <c r="J1694" s="10" t="s">
        <v>6602</v>
      </c>
      <c r="K1694" s="10" t="s">
        <v>4842</v>
      </c>
    </row>
    <row r="1695" spans="7:11">
      <c r="G1695" s="19" t="s">
        <v>220</v>
      </c>
      <c r="H1695" s="20" t="s">
        <v>2215</v>
      </c>
      <c r="I1695" s="21" t="s">
        <v>4843</v>
      </c>
      <c r="J1695" s="10" t="s">
        <v>6603</v>
      </c>
      <c r="K1695" s="10" t="s">
        <v>4843</v>
      </c>
    </row>
    <row r="1696" spans="7:11">
      <c r="G1696" s="19" t="s">
        <v>220</v>
      </c>
      <c r="H1696" s="20" t="s">
        <v>2216</v>
      </c>
      <c r="I1696" s="21" t="s">
        <v>4844</v>
      </c>
      <c r="J1696" s="10" t="s">
        <v>6604</v>
      </c>
      <c r="K1696" s="10" t="s">
        <v>4844</v>
      </c>
    </row>
    <row r="1697" spans="7:11">
      <c r="G1697" s="19" t="s">
        <v>220</v>
      </c>
      <c r="H1697" s="20" t="s">
        <v>2217</v>
      </c>
      <c r="I1697" s="21" t="s">
        <v>4845</v>
      </c>
      <c r="J1697" s="10" t="s">
        <v>6605</v>
      </c>
      <c r="K1697" s="10" t="s">
        <v>4845</v>
      </c>
    </row>
    <row r="1698" spans="7:11">
      <c r="G1698" s="19" t="s">
        <v>220</v>
      </c>
      <c r="H1698" s="20" t="s">
        <v>2218</v>
      </c>
      <c r="I1698" s="21" t="s">
        <v>4846</v>
      </c>
      <c r="J1698" s="10" t="s">
        <v>6606</v>
      </c>
      <c r="K1698" s="10" t="s">
        <v>4846</v>
      </c>
    </row>
    <row r="1699" spans="7:11">
      <c r="G1699" s="19" t="s">
        <v>220</v>
      </c>
      <c r="H1699" s="20" t="s">
        <v>2219</v>
      </c>
      <c r="I1699" s="21" t="s">
        <v>4847</v>
      </c>
      <c r="J1699" s="10" t="s">
        <v>6607</v>
      </c>
      <c r="K1699" s="10" t="s">
        <v>4847</v>
      </c>
    </row>
    <row r="1700" spans="7:11">
      <c r="G1700" s="19" t="s">
        <v>220</v>
      </c>
      <c r="H1700" s="20" t="s">
        <v>2220</v>
      </c>
      <c r="I1700" s="21" t="s">
        <v>4848</v>
      </c>
      <c r="J1700" s="10" t="s">
        <v>6608</v>
      </c>
      <c r="K1700" s="10" t="s">
        <v>4848</v>
      </c>
    </row>
    <row r="1701" spans="7:11">
      <c r="G1701" s="19" t="s">
        <v>220</v>
      </c>
      <c r="H1701" s="20" t="s">
        <v>2221</v>
      </c>
      <c r="I1701" s="21" t="s">
        <v>4849</v>
      </c>
      <c r="J1701" s="10" t="s">
        <v>6609</v>
      </c>
      <c r="K1701" s="10" t="s">
        <v>4849</v>
      </c>
    </row>
    <row r="1702" spans="7:11">
      <c r="G1702" s="19" t="s">
        <v>220</v>
      </c>
      <c r="H1702" s="20" t="s">
        <v>2222</v>
      </c>
      <c r="I1702" s="21" t="s">
        <v>4850</v>
      </c>
      <c r="J1702" s="10" t="s">
        <v>6610</v>
      </c>
      <c r="K1702" s="10" t="s">
        <v>4850</v>
      </c>
    </row>
    <row r="1703" spans="7:11">
      <c r="G1703" s="19" t="s">
        <v>220</v>
      </c>
      <c r="H1703" s="20" t="s">
        <v>2223</v>
      </c>
      <c r="I1703" s="21" t="s">
        <v>4851</v>
      </c>
      <c r="J1703" s="10" t="s">
        <v>6611</v>
      </c>
      <c r="K1703" s="10" t="s">
        <v>4851</v>
      </c>
    </row>
    <row r="1704" spans="7:11">
      <c r="G1704" s="19" t="s">
        <v>220</v>
      </c>
      <c r="H1704" s="20" t="s">
        <v>2224</v>
      </c>
      <c r="I1704" s="21" t="s">
        <v>4852</v>
      </c>
      <c r="J1704" s="10" t="s">
        <v>6612</v>
      </c>
      <c r="K1704" s="10" t="s">
        <v>4852</v>
      </c>
    </row>
    <row r="1705" spans="7:11">
      <c r="G1705" s="220" t="s">
        <v>220</v>
      </c>
      <c r="H1705" s="19" t="s">
        <v>2225</v>
      </c>
      <c r="I1705" s="221" t="s">
        <v>4853</v>
      </c>
      <c r="J1705" s="10" t="s">
        <v>6613</v>
      </c>
      <c r="K1705" s="10" t="s">
        <v>4853</v>
      </c>
    </row>
    <row r="1706" spans="7:11">
      <c r="G1706" s="19" t="s">
        <v>220</v>
      </c>
      <c r="H1706" s="20" t="s">
        <v>747</v>
      </c>
      <c r="I1706" s="21" t="s">
        <v>4854</v>
      </c>
      <c r="J1706" s="10" t="s">
        <v>6614</v>
      </c>
      <c r="K1706" s="10" t="s">
        <v>4854</v>
      </c>
    </row>
    <row r="1707" spans="7:11">
      <c r="G1707" s="19" t="s">
        <v>220</v>
      </c>
      <c r="H1707" s="20" t="s">
        <v>2226</v>
      </c>
      <c r="I1707" s="21" t="s">
        <v>4855</v>
      </c>
      <c r="J1707" s="10" t="s">
        <v>6615</v>
      </c>
      <c r="K1707" s="10" t="s">
        <v>4855</v>
      </c>
    </row>
    <row r="1708" spans="7:11">
      <c r="G1708" s="19" t="s">
        <v>220</v>
      </c>
      <c r="H1708" s="20" t="s">
        <v>2227</v>
      </c>
      <c r="I1708" s="21" t="s">
        <v>4856</v>
      </c>
      <c r="J1708" s="10" t="s">
        <v>6616</v>
      </c>
      <c r="K1708" s="10" t="s">
        <v>4856</v>
      </c>
    </row>
    <row r="1709" spans="7:11">
      <c r="G1709" s="19" t="s">
        <v>220</v>
      </c>
      <c r="H1709" s="20" t="s">
        <v>2228</v>
      </c>
      <c r="I1709" s="21" t="s">
        <v>4857</v>
      </c>
      <c r="J1709" s="10" t="s">
        <v>6617</v>
      </c>
      <c r="K1709" s="10" t="s">
        <v>4857</v>
      </c>
    </row>
    <row r="1710" spans="7:11">
      <c r="G1710" s="13" t="s">
        <v>223</v>
      </c>
      <c r="H1710" s="222"/>
      <c r="I1710" s="223" t="s">
        <v>4858</v>
      </c>
      <c r="J1710" s="10" t="s">
        <v>223</v>
      </c>
      <c r="K1710" s="10" t="s">
        <v>4858</v>
      </c>
    </row>
    <row r="1711" spans="7:11">
      <c r="G1711" s="19" t="s">
        <v>223</v>
      </c>
      <c r="H1711" s="20" t="s">
        <v>2229</v>
      </c>
      <c r="I1711" s="21" t="s">
        <v>4859</v>
      </c>
      <c r="J1711" s="10" t="s">
        <v>6618</v>
      </c>
      <c r="K1711" s="10" t="s">
        <v>4859</v>
      </c>
    </row>
    <row r="1712" spans="7:11">
      <c r="G1712" s="19" t="s">
        <v>223</v>
      </c>
      <c r="H1712" s="20" t="s">
        <v>2230</v>
      </c>
      <c r="I1712" s="21" t="s">
        <v>4860</v>
      </c>
      <c r="J1712" s="10" t="s">
        <v>6619</v>
      </c>
      <c r="K1712" s="10" t="s">
        <v>4860</v>
      </c>
    </row>
    <row r="1713" spans="7:11">
      <c r="G1713" s="19" t="s">
        <v>223</v>
      </c>
      <c r="H1713" s="20" t="s">
        <v>2231</v>
      </c>
      <c r="I1713" s="21" t="s">
        <v>4861</v>
      </c>
      <c r="J1713" s="10" t="s">
        <v>6620</v>
      </c>
      <c r="K1713" s="10" t="s">
        <v>4861</v>
      </c>
    </row>
    <row r="1714" spans="7:11">
      <c r="G1714" s="19" t="s">
        <v>223</v>
      </c>
      <c r="H1714" s="20" t="s">
        <v>2232</v>
      </c>
      <c r="I1714" s="21" t="s">
        <v>4862</v>
      </c>
      <c r="J1714" s="10" t="s">
        <v>6621</v>
      </c>
      <c r="K1714" s="10" t="s">
        <v>4862</v>
      </c>
    </row>
    <row r="1715" spans="7:11">
      <c r="G1715" s="19" t="s">
        <v>223</v>
      </c>
      <c r="H1715" s="20" t="s">
        <v>2233</v>
      </c>
      <c r="I1715" s="21" t="s">
        <v>4863</v>
      </c>
      <c r="J1715" s="10" t="s">
        <v>6622</v>
      </c>
      <c r="K1715" s="10" t="s">
        <v>4863</v>
      </c>
    </row>
    <row r="1716" spans="7:11">
      <c r="G1716" s="19" t="s">
        <v>223</v>
      </c>
      <c r="H1716" s="20" t="s">
        <v>2234</v>
      </c>
      <c r="I1716" s="21" t="s">
        <v>4864</v>
      </c>
      <c r="J1716" s="10" t="s">
        <v>6623</v>
      </c>
      <c r="K1716" s="10" t="s">
        <v>4864</v>
      </c>
    </row>
    <row r="1717" spans="7:11">
      <c r="G1717" s="19" t="s">
        <v>223</v>
      </c>
      <c r="H1717" s="20" t="s">
        <v>2235</v>
      </c>
      <c r="I1717" s="21" t="s">
        <v>4865</v>
      </c>
      <c r="J1717" s="10" t="s">
        <v>6624</v>
      </c>
      <c r="K1717" s="10" t="s">
        <v>4865</v>
      </c>
    </row>
    <row r="1718" spans="7:11">
      <c r="G1718" s="19" t="s">
        <v>223</v>
      </c>
      <c r="H1718" s="20" t="s">
        <v>2236</v>
      </c>
      <c r="I1718" s="21" t="s">
        <v>4866</v>
      </c>
      <c r="J1718" s="10" t="s">
        <v>6625</v>
      </c>
      <c r="K1718" s="10" t="s">
        <v>4866</v>
      </c>
    </row>
    <row r="1719" spans="7:11">
      <c r="G1719" s="19" t="s">
        <v>223</v>
      </c>
      <c r="H1719" s="20" t="s">
        <v>2237</v>
      </c>
      <c r="I1719" s="21" t="s">
        <v>4867</v>
      </c>
      <c r="J1719" s="10" t="s">
        <v>6626</v>
      </c>
      <c r="K1719" s="10" t="s">
        <v>4867</v>
      </c>
    </row>
    <row r="1720" spans="7:11">
      <c r="G1720" s="19" t="s">
        <v>223</v>
      </c>
      <c r="H1720" s="20" t="s">
        <v>2238</v>
      </c>
      <c r="I1720" s="21" t="s">
        <v>4868</v>
      </c>
      <c r="J1720" s="10" t="s">
        <v>6627</v>
      </c>
      <c r="K1720" s="10" t="s">
        <v>4868</v>
      </c>
    </row>
    <row r="1721" spans="7:11">
      <c r="G1721" s="19" t="s">
        <v>223</v>
      </c>
      <c r="H1721" s="20" t="s">
        <v>2239</v>
      </c>
      <c r="I1721" s="21" t="s">
        <v>4869</v>
      </c>
      <c r="J1721" s="10" t="s">
        <v>6628</v>
      </c>
      <c r="K1721" s="10" t="s">
        <v>4869</v>
      </c>
    </row>
    <row r="1722" spans="7:11">
      <c r="G1722" s="19" t="s">
        <v>223</v>
      </c>
      <c r="H1722" s="20" t="s">
        <v>2240</v>
      </c>
      <c r="I1722" s="21" t="s">
        <v>4870</v>
      </c>
      <c r="J1722" s="10" t="s">
        <v>6629</v>
      </c>
      <c r="K1722" s="10" t="s">
        <v>4870</v>
      </c>
    </row>
    <row r="1723" spans="7:11">
      <c r="G1723" s="19" t="s">
        <v>223</v>
      </c>
      <c r="H1723" s="20" t="s">
        <v>2241</v>
      </c>
      <c r="I1723" s="21" t="s">
        <v>4871</v>
      </c>
      <c r="J1723" s="10" t="s">
        <v>6630</v>
      </c>
      <c r="K1723" s="10" t="s">
        <v>4871</v>
      </c>
    </row>
    <row r="1724" spans="7:11">
      <c r="G1724" s="19" t="s">
        <v>223</v>
      </c>
      <c r="H1724" s="20" t="s">
        <v>2242</v>
      </c>
      <c r="I1724" s="21" t="s">
        <v>4872</v>
      </c>
      <c r="J1724" s="10" t="s">
        <v>6631</v>
      </c>
      <c r="K1724" s="10" t="s">
        <v>4872</v>
      </c>
    </row>
    <row r="1725" spans="7:11">
      <c r="G1725" s="19" t="s">
        <v>223</v>
      </c>
      <c r="H1725" s="20" t="s">
        <v>2243</v>
      </c>
      <c r="I1725" s="21" t="s">
        <v>4873</v>
      </c>
      <c r="J1725" s="10" t="s">
        <v>6632</v>
      </c>
      <c r="K1725" s="10" t="s">
        <v>4873</v>
      </c>
    </row>
    <row r="1726" spans="7:11">
      <c r="G1726" s="19" t="s">
        <v>223</v>
      </c>
      <c r="H1726" s="20" t="s">
        <v>2244</v>
      </c>
      <c r="I1726" s="21" t="s">
        <v>4874</v>
      </c>
      <c r="J1726" s="10" t="s">
        <v>6633</v>
      </c>
      <c r="K1726" s="10" t="s">
        <v>4874</v>
      </c>
    </row>
    <row r="1727" spans="7:11">
      <c r="G1727" s="19" t="s">
        <v>223</v>
      </c>
      <c r="H1727" s="20" t="s">
        <v>2245</v>
      </c>
      <c r="I1727" s="21" t="s">
        <v>4875</v>
      </c>
      <c r="J1727" s="10" t="s">
        <v>6634</v>
      </c>
      <c r="K1727" s="10" t="s">
        <v>4875</v>
      </c>
    </row>
    <row r="1728" spans="7:11">
      <c r="G1728" s="19" t="s">
        <v>223</v>
      </c>
      <c r="H1728" s="20" t="s">
        <v>2246</v>
      </c>
      <c r="I1728" s="21" t="s">
        <v>4876</v>
      </c>
      <c r="J1728" s="10" t="s">
        <v>6635</v>
      </c>
      <c r="K1728" s="10" t="s">
        <v>4876</v>
      </c>
    </row>
    <row r="1729" spans="7:11">
      <c r="G1729" s="19" t="s">
        <v>223</v>
      </c>
      <c r="H1729" s="20" t="s">
        <v>2247</v>
      </c>
      <c r="I1729" s="21" t="s">
        <v>4877</v>
      </c>
      <c r="J1729" s="10" t="s">
        <v>6636</v>
      </c>
      <c r="K1729" s="10" t="s">
        <v>4877</v>
      </c>
    </row>
    <row r="1730" spans="7:11">
      <c r="G1730" s="19" t="s">
        <v>223</v>
      </c>
      <c r="H1730" s="20" t="s">
        <v>2248</v>
      </c>
      <c r="I1730" s="21" t="s">
        <v>4878</v>
      </c>
      <c r="J1730" s="10" t="s">
        <v>6637</v>
      </c>
      <c r="K1730" s="10" t="s">
        <v>4878</v>
      </c>
    </row>
    <row r="1731" spans="7:11">
      <c r="G1731" s="19" t="s">
        <v>223</v>
      </c>
      <c r="H1731" s="20" t="s">
        <v>2249</v>
      </c>
      <c r="I1731" s="21" t="s">
        <v>4879</v>
      </c>
      <c r="J1731" s="10" t="s">
        <v>6638</v>
      </c>
      <c r="K1731" s="10" t="s">
        <v>4879</v>
      </c>
    </row>
    <row r="1732" spans="7:11">
      <c r="G1732" s="19" t="s">
        <v>223</v>
      </c>
      <c r="H1732" s="20" t="s">
        <v>2250</v>
      </c>
      <c r="I1732" s="21" t="s">
        <v>4880</v>
      </c>
      <c r="J1732" s="10" t="s">
        <v>6639</v>
      </c>
      <c r="K1732" s="10" t="s">
        <v>4880</v>
      </c>
    </row>
    <row r="1733" spans="7:11">
      <c r="G1733" s="19" t="s">
        <v>223</v>
      </c>
      <c r="H1733" s="20" t="s">
        <v>2251</v>
      </c>
      <c r="I1733" s="21" t="s">
        <v>4881</v>
      </c>
      <c r="J1733" s="10" t="s">
        <v>6640</v>
      </c>
      <c r="K1733" s="10" t="s">
        <v>4881</v>
      </c>
    </row>
    <row r="1734" spans="7:11">
      <c r="G1734" s="19" t="s">
        <v>223</v>
      </c>
      <c r="H1734" s="20" t="s">
        <v>2252</v>
      </c>
      <c r="I1734" s="21" t="s">
        <v>4882</v>
      </c>
      <c r="J1734" s="10" t="s">
        <v>6641</v>
      </c>
      <c r="K1734" s="10" t="s">
        <v>4882</v>
      </c>
    </row>
    <row r="1735" spans="7:11">
      <c r="G1735" s="19" t="s">
        <v>223</v>
      </c>
      <c r="H1735" s="20" t="s">
        <v>2253</v>
      </c>
      <c r="I1735" s="21" t="s">
        <v>4883</v>
      </c>
      <c r="J1735" s="10" t="s">
        <v>6642</v>
      </c>
      <c r="K1735" s="10" t="s">
        <v>4883</v>
      </c>
    </row>
    <row r="1736" spans="7:11">
      <c r="G1736" s="19" t="s">
        <v>223</v>
      </c>
      <c r="H1736" s="20" t="s">
        <v>2254</v>
      </c>
      <c r="I1736" s="21" t="s">
        <v>4884</v>
      </c>
      <c r="J1736" s="10" t="s">
        <v>6643</v>
      </c>
      <c r="K1736" s="10" t="s">
        <v>4884</v>
      </c>
    </row>
    <row r="1737" spans="7:11">
      <c r="G1737" s="19" t="s">
        <v>223</v>
      </c>
      <c r="H1737" s="20" t="s">
        <v>2255</v>
      </c>
      <c r="I1737" s="21" t="s">
        <v>4885</v>
      </c>
      <c r="J1737" s="10" t="s">
        <v>6644</v>
      </c>
      <c r="K1737" s="10" t="s">
        <v>4885</v>
      </c>
    </row>
    <row r="1738" spans="7:11">
      <c r="G1738" s="19" t="s">
        <v>223</v>
      </c>
      <c r="H1738" s="20" t="s">
        <v>2256</v>
      </c>
      <c r="I1738" s="21" t="s">
        <v>4886</v>
      </c>
      <c r="J1738" s="10" t="s">
        <v>6645</v>
      </c>
      <c r="K1738" s="10" t="s">
        <v>4886</v>
      </c>
    </row>
    <row r="1739" spans="7:11">
      <c r="G1739" s="19" t="s">
        <v>223</v>
      </c>
      <c r="H1739" s="20" t="s">
        <v>2257</v>
      </c>
      <c r="I1739" s="21" t="s">
        <v>4887</v>
      </c>
      <c r="J1739" s="10" t="s">
        <v>6646</v>
      </c>
      <c r="K1739" s="10" t="s">
        <v>4887</v>
      </c>
    </row>
    <row r="1740" spans="7:11">
      <c r="G1740" s="19" t="s">
        <v>223</v>
      </c>
      <c r="H1740" s="20" t="s">
        <v>2258</v>
      </c>
      <c r="I1740" s="21" t="s">
        <v>4888</v>
      </c>
      <c r="J1740" s="10" t="s">
        <v>6647</v>
      </c>
      <c r="K1740" s="10" t="s">
        <v>4888</v>
      </c>
    </row>
    <row r="1741" spans="7:11">
      <c r="G1741" s="19" t="s">
        <v>223</v>
      </c>
      <c r="H1741" s="20" t="s">
        <v>2259</v>
      </c>
      <c r="I1741" s="21" t="s">
        <v>4889</v>
      </c>
      <c r="J1741" s="10" t="s">
        <v>6648</v>
      </c>
      <c r="K1741" s="10" t="s">
        <v>4889</v>
      </c>
    </row>
    <row r="1742" spans="7:11">
      <c r="G1742" s="19" t="s">
        <v>223</v>
      </c>
      <c r="H1742" s="20" t="s">
        <v>2260</v>
      </c>
      <c r="I1742" s="21" t="s">
        <v>4890</v>
      </c>
      <c r="J1742" s="10" t="s">
        <v>6649</v>
      </c>
      <c r="K1742" s="10" t="s">
        <v>4890</v>
      </c>
    </row>
    <row r="1743" spans="7:11">
      <c r="G1743" s="19" t="s">
        <v>223</v>
      </c>
      <c r="H1743" s="20" t="s">
        <v>2261</v>
      </c>
      <c r="I1743" s="21" t="s">
        <v>4891</v>
      </c>
      <c r="J1743" s="10" t="s">
        <v>6650</v>
      </c>
      <c r="K1743" s="10" t="s">
        <v>4891</v>
      </c>
    </row>
    <row r="1744" spans="7:11">
      <c r="G1744" s="19" t="s">
        <v>223</v>
      </c>
      <c r="H1744" s="20" t="s">
        <v>2262</v>
      </c>
      <c r="I1744" s="21" t="s">
        <v>4892</v>
      </c>
      <c r="J1744" s="10" t="s">
        <v>6651</v>
      </c>
      <c r="K1744" s="10" t="s">
        <v>4892</v>
      </c>
    </row>
    <row r="1745" spans="7:11">
      <c r="G1745" s="19" t="s">
        <v>223</v>
      </c>
      <c r="H1745" s="20" t="s">
        <v>2263</v>
      </c>
      <c r="I1745" s="21" t="s">
        <v>4893</v>
      </c>
      <c r="J1745" s="10" t="s">
        <v>6652</v>
      </c>
      <c r="K1745" s="10" t="s">
        <v>4893</v>
      </c>
    </row>
    <row r="1746" spans="7:11">
      <c r="G1746" s="19" t="s">
        <v>223</v>
      </c>
      <c r="H1746" s="20" t="s">
        <v>2264</v>
      </c>
      <c r="I1746" s="21" t="s">
        <v>4894</v>
      </c>
      <c r="J1746" s="10" t="s">
        <v>6653</v>
      </c>
      <c r="K1746" s="10" t="s">
        <v>4894</v>
      </c>
    </row>
    <row r="1747" spans="7:11">
      <c r="G1747" s="19" t="s">
        <v>223</v>
      </c>
      <c r="H1747" s="20" t="s">
        <v>2265</v>
      </c>
      <c r="I1747" s="21" t="s">
        <v>4895</v>
      </c>
      <c r="J1747" s="10" t="s">
        <v>6654</v>
      </c>
      <c r="K1747" s="10" t="s">
        <v>4895</v>
      </c>
    </row>
    <row r="1748" spans="7:11">
      <c r="G1748" s="19" t="s">
        <v>223</v>
      </c>
      <c r="H1748" s="20" t="s">
        <v>2266</v>
      </c>
      <c r="I1748" s="21" t="s">
        <v>4896</v>
      </c>
      <c r="J1748" s="10" t="s">
        <v>6655</v>
      </c>
      <c r="K1748" s="10" t="s">
        <v>4896</v>
      </c>
    </row>
    <row r="1749" spans="7:11">
      <c r="G1749" s="220" t="s">
        <v>223</v>
      </c>
      <c r="H1749" s="19" t="s">
        <v>2267</v>
      </c>
      <c r="I1749" s="221" t="s">
        <v>4897</v>
      </c>
      <c r="J1749" s="10" t="s">
        <v>6656</v>
      </c>
      <c r="K1749" s="10" t="s">
        <v>4897</v>
      </c>
    </row>
    <row r="1750" spans="7:11">
      <c r="G1750" s="19" t="s">
        <v>223</v>
      </c>
      <c r="H1750" s="20" t="s">
        <v>2268</v>
      </c>
      <c r="I1750" s="21" t="s">
        <v>4898</v>
      </c>
      <c r="J1750" s="10" t="s">
        <v>6657</v>
      </c>
      <c r="K1750" s="10" t="s">
        <v>4898</v>
      </c>
    </row>
    <row r="1751" spans="7:11">
      <c r="G1751" s="19" t="s">
        <v>223</v>
      </c>
      <c r="H1751" s="20" t="s">
        <v>2269</v>
      </c>
      <c r="I1751" s="21" t="s">
        <v>4899</v>
      </c>
      <c r="J1751" s="10" t="s">
        <v>6658</v>
      </c>
      <c r="K1751" s="10" t="s">
        <v>4899</v>
      </c>
    </row>
    <row r="1752" spans="7:11">
      <c r="G1752" s="19" t="s">
        <v>223</v>
      </c>
      <c r="H1752" s="20" t="s">
        <v>2270</v>
      </c>
      <c r="I1752" s="21" t="s">
        <v>4900</v>
      </c>
      <c r="J1752" s="10" t="s">
        <v>6659</v>
      </c>
      <c r="K1752" s="10" t="s">
        <v>4900</v>
      </c>
    </row>
    <row r="1753" spans="7:11">
      <c r="G1753" s="19" t="s">
        <v>223</v>
      </c>
      <c r="H1753" s="20" t="s">
        <v>2271</v>
      </c>
      <c r="I1753" s="21" t="s">
        <v>4901</v>
      </c>
      <c r="J1753" s="10" t="s">
        <v>6660</v>
      </c>
      <c r="K1753" s="10" t="s">
        <v>4901</v>
      </c>
    </row>
    <row r="1754" spans="7:11">
      <c r="G1754" s="13" t="s">
        <v>228</v>
      </c>
      <c r="H1754" s="222"/>
      <c r="I1754" s="223" t="s">
        <v>4902</v>
      </c>
      <c r="J1754" s="10" t="s">
        <v>228</v>
      </c>
      <c r="K1754" s="10" t="s">
        <v>4902</v>
      </c>
    </row>
    <row r="1755" spans="7:11">
      <c r="G1755" s="19" t="s">
        <v>228</v>
      </c>
      <c r="H1755" s="20" t="s">
        <v>2272</v>
      </c>
      <c r="I1755" s="21" t="s">
        <v>4903</v>
      </c>
      <c r="J1755" s="10" t="s">
        <v>6661</v>
      </c>
      <c r="K1755" s="10" t="s">
        <v>4903</v>
      </c>
    </row>
    <row r="1756" spans="7:11">
      <c r="G1756" s="19" t="s">
        <v>228</v>
      </c>
      <c r="H1756" s="20" t="s">
        <v>2273</v>
      </c>
      <c r="I1756" s="21" t="s">
        <v>4904</v>
      </c>
      <c r="J1756" s="10" t="s">
        <v>6662</v>
      </c>
      <c r="K1756" s="10" t="s">
        <v>4904</v>
      </c>
    </row>
    <row r="1757" spans="7:11">
      <c r="G1757" s="19" t="s">
        <v>228</v>
      </c>
      <c r="H1757" s="20" t="s">
        <v>2274</v>
      </c>
      <c r="I1757" s="21" t="s">
        <v>4905</v>
      </c>
      <c r="J1757" s="10" t="s">
        <v>6663</v>
      </c>
      <c r="K1757" s="10" t="s">
        <v>4905</v>
      </c>
    </row>
    <row r="1758" spans="7:11">
      <c r="G1758" s="19" t="s">
        <v>228</v>
      </c>
      <c r="H1758" s="20" t="s">
        <v>2275</v>
      </c>
      <c r="I1758" s="21" t="s">
        <v>4906</v>
      </c>
      <c r="J1758" s="10" t="s">
        <v>6664</v>
      </c>
      <c r="K1758" s="10" t="s">
        <v>4906</v>
      </c>
    </row>
    <row r="1759" spans="7:11">
      <c r="G1759" s="19" t="s">
        <v>228</v>
      </c>
      <c r="H1759" s="20" t="s">
        <v>2276</v>
      </c>
      <c r="I1759" s="21" t="s">
        <v>4907</v>
      </c>
      <c r="J1759" s="10" t="s">
        <v>6665</v>
      </c>
      <c r="K1759" s="10" t="s">
        <v>4907</v>
      </c>
    </row>
    <row r="1760" spans="7:11">
      <c r="G1760" s="19" t="s">
        <v>228</v>
      </c>
      <c r="H1760" s="20" t="s">
        <v>2277</v>
      </c>
      <c r="I1760" s="21" t="s">
        <v>4908</v>
      </c>
      <c r="J1760" s="10" t="s">
        <v>6666</v>
      </c>
      <c r="K1760" s="10" t="s">
        <v>4908</v>
      </c>
    </row>
    <row r="1761" spans="7:11">
      <c r="G1761" s="19" t="s">
        <v>228</v>
      </c>
      <c r="H1761" s="20" t="s">
        <v>2278</v>
      </c>
      <c r="I1761" s="21" t="s">
        <v>4909</v>
      </c>
      <c r="J1761" s="10" t="s">
        <v>6667</v>
      </c>
      <c r="K1761" s="10" t="s">
        <v>4909</v>
      </c>
    </row>
    <row r="1762" spans="7:11">
      <c r="G1762" s="19" t="s">
        <v>228</v>
      </c>
      <c r="H1762" s="20" t="s">
        <v>2279</v>
      </c>
      <c r="I1762" s="21" t="s">
        <v>4910</v>
      </c>
      <c r="J1762" s="10" t="s">
        <v>6668</v>
      </c>
      <c r="K1762" s="10" t="s">
        <v>4910</v>
      </c>
    </row>
    <row r="1763" spans="7:11">
      <c r="G1763" s="19" t="s">
        <v>228</v>
      </c>
      <c r="H1763" s="20" t="s">
        <v>2280</v>
      </c>
      <c r="I1763" s="21" t="s">
        <v>4911</v>
      </c>
      <c r="J1763" s="10" t="s">
        <v>6669</v>
      </c>
      <c r="K1763" s="10" t="s">
        <v>4911</v>
      </c>
    </row>
    <row r="1764" spans="7:11">
      <c r="G1764" s="19" t="s">
        <v>228</v>
      </c>
      <c r="H1764" s="20" t="s">
        <v>2281</v>
      </c>
      <c r="I1764" s="21" t="s">
        <v>4912</v>
      </c>
      <c r="J1764" s="10" t="s">
        <v>6670</v>
      </c>
      <c r="K1764" s="10" t="s">
        <v>4912</v>
      </c>
    </row>
    <row r="1765" spans="7:11">
      <c r="G1765" s="19" t="s">
        <v>228</v>
      </c>
      <c r="H1765" s="20" t="s">
        <v>2282</v>
      </c>
      <c r="I1765" s="21" t="s">
        <v>4913</v>
      </c>
      <c r="J1765" s="10" t="s">
        <v>6671</v>
      </c>
      <c r="K1765" s="10" t="s">
        <v>4913</v>
      </c>
    </row>
    <row r="1766" spans="7:11">
      <c r="G1766" s="19" t="s">
        <v>228</v>
      </c>
      <c r="H1766" s="20" t="s">
        <v>2283</v>
      </c>
      <c r="I1766" s="21" t="s">
        <v>4914</v>
      </c>
      <c r="J1766" s="10" t="s">
        <v>6672</v>
      </c>
      <c r="K1766" s="10" t="s">
        <v>4914</v>
      </c>
    </row>
    <row r="1767" spans="7:11">
      <c r="G1767" s="19" t="s">
        <v>228</v>
      </c>
      <c r="H1767" s="20" t="s">
        <v>2284</v>
      </c>
      <c r="I1767" s="21" t="s">
        <v>4915</v>
      </c>
      <c r="J1767" s="10" t="s">
        <v>6673</v>
      </c>
      <c r="K1767" s="10" t="s">
        <v>4915</v>
      </c>
    </row>
    <row r="1768" spans="7:11">
      <c r="G1768" s="19" t="s">
        <v>228</v>
      </c>
      <c r="H1768" s="20" t="s">
        <v>2285</v>
      </c>
      <c r="I1768" s="21" t="s">
        <v>4916</v>
      </c>
      <c r="J1768" s="10" t="s">
        <v>6674</v>
      </c>
      <c r="K1768" s="10" t="s">
        <v>4916</v>
      </c>
    </row>
    <row r="1769" spans="7:11">
      <c r="G1769" s="19" t="s">
        <v>228</v>
      </c>
      <c r="H1769" s="20" t="s">
        <v>2286</v>
      </c>
      <c r="I1769" s="21" t="s">
        <v>4917</v>
      </c>
      <c r="J1769" s="10" t="s">
        <v>6675</v>
      </c>
      <c r="K1769" s="10" t="s">
        <v>4917</v>
      </c>
    </row>
    <row r="1770" spans="7:11">
      <c r="G1770" s="19" t="s">
        <v>228</v>
      </c>
      <c r="H1770" s="20" t="s">
        <v>2287</v>
      </c>
      <c r="I1770" s="21" t="s">
        <v>4918</v>
      </c>
      <c r="J1770" s="10" t="s">
        <v>6676</v>
      </c>
      <c r="K1770" s="10" t="s">
        <v>4918</v>
      </c>
    </row>
    <row r="1771" spans="7:11">
      <c r="G1771" s="19" t="s">
        <v>228</v>
      </c>
      <c r="H1771" s="20" t="s">
        <v>2288</v>
      </c>
      <c r="I1771" s="21" t="s">
        <v>4919</v>
      </c>
      <c r="J1771" s="10" t="s">
        <v>6677</v>
      </c>
      <c r="K1771" s="10" t="s">
        <v>4919</v>
      </c>
    </row>
    <row r="1772" spans="7:11">
      <c r="G1772" s="19" t="s">
        <v>228</v>
      </c>
      <c r="H1772" s="20" t="s">
        <v>2289</v>
      </c>
      <c r="I1772" s="21" t="s">
        <v>4920</v>
      </c>
      <c r="J1772" s="10" t="s">
        <v>6678</v>
      </c>
      <c r="K1772" s="10" t="s">
        <v>4920</v>
      </c>
    </row>
    <row r="1773" spans="7:11">
      <c r="G1773" s="19" t="s">
        <v>228</v>
      </c>
      <c r="H1773" s="20" t="s">
        <v>2290</v>
      </c>
      <c r="I1773" s="21" t="s">
        <v>4921</v>
      </c>
      <c r="J1773" s="10" t="s">
        <v>6679</v>
      </c>
      <c r="K1773" s="10" t="s">
        <v>4921</v>
      </c>
    </row>
    <row r="1774" spans="7:11">
      <c r="G1774" s="19" t="s">
        <v>228</v>
      </c>
      <c r="H1774" s="20" t="s">
        <v>2291</v>
      </c>
      <c r="I1774" s="21" t="s">
        <v>4922</v>
      </c>
      <c r="J1774" s="10" t="s">
        <v>6680</v>
      </c>
      <c r="K1774" s="10" t="s">
        <v>4922</v>
      </c>
    </row>
    <row r="1775" spans="7:11">
      <c r="G1775" s="19" t="s">
        <v>228</v>
      </c>
      <c r="H1775" s="20" t="s">
        <v>2292</v>
      </c>
      <c r="I1775" s="21" t="s">
        <v>4923</v>
      </c>
      <c r="J1775" s="10" t="s">
        <v>6681</v>
      </c>
      <c r="K1775" s="10" t="s">
        <v>4923</v>
      </c>
    </row>
    <row r="1776" spans="7:11">
      <c r="G1776" s="19" t="s">
        <v>228</v>
      </c>
      <c r="H1776" s="20" t="s">
        <v>2293</v>
      </c>
      <c r="I1776" s="21" t="s">
        <v>4924</v>
      </c>
      <c r="J1776" s="10" t="s">
        <v>6682</v>
      </c>
      <c r="K1776" s="10" t="s">
        <v>4924</v>
      </c>
    </row>
    <row r="1777" spans="7:11">
      <c r="G1777" s="19" t="s">
        <v>228</v>
      </c>
      <c r="H1777" s="20" t="s">
        <v>2294</v>
      </c>
      <c r="I1777" s="21" t="s">
        <v>4925</v>
      </c>
      <c r="J1777" s="10" t="s">
        <v>6683</v>
      </c>
      <c r="K1777" s="10" t="s">
        <v>4925</v>
      </c>
    </row>
    <row r="1778" spans="7:11">
      <c r="G1778" s="19" t="s">
        <v>228</v>
      </c>
      <c r="H1778" s="20" t="s">
        <v>2295</v>
      </c>
      <c r="I1778" s="21" t="s">
        <v>4926</v>
      </c>
      <c r="J1778" s="10" t="s">
        <v>6684</v>
      </c>
      <c r="K1778" s="10" t="s">
        <v>4926</v>
      </c>
    </row>
    <row r="1779" spans="7:11">
      <c r="G1779" s="19" t="s">
        <v>228</v>
      </c>
      <c r="H1779" s="20" t="s">
        <v>2296</v>
      </c>
      <c r="I1779" s="21" t="s">
        <v>4927</v>
      </c>
      <c r="J1779" s="10" t="s">
        <v>6685</v>
      </c>
      <c r="K1779" s="10" t="s">
        <v>4927</v>
      </c>
    </row>
    <row r="1780" spans="7:11">
      <c r="G1780" s="19" t="s">
        <v>228</v>
      </c>
      <c r="H1780" s="20" t="s">
        <v>2297</v>
      </c>
      <c r="I1780" s="21" t="s">
        <v>4928</v>
      </c>
      <c r="J1780" s="10" t="s">
        <v>6686</v>
      </c>
      <c r="K1780" s="10" t="s">
        <v>4928</v>
      </c>
    </row>
    <row r="1781" spans="7:11">
      <c r="G1781" s="19" t="s">
        <v>228</v>
      </c>
      <c r="H1781" s="20" t="s">
        <v>2298</v>
      </c>
      <c r="I1781" s="21" t="s">
        <v>4929</v>
      </c>
      <c r="J1781" s="10" t="s">
        <v>6687</v>
      </c>
      <c r="K1781" s="10" t="s">
        <v>4929</v>
      </c>
    </row>
    <row r="1782" spans="7:11">
      <c r="G1782" s="19" t="s">
        <v>228</v>
      </c>
      <c r="H1782" s="20" t="s">
        <v>2299</v>
      </c>
      <c r="I1782" s="21" t="s">
        <v>4930</v>
      </c>
      <c r="J1782" s="10" t="s">
        <v>6688</v>
      </c>
      <c r="K1782" s="10" t="s">
        <v>4930</v>
      </c>
    </row>
    <row r="1783" spans="7:11">
      <c r="G1783" s="19" t="s">
        <v>228</v>
      </c>
      <c r="H1783" s="20" t="s">
        <v>2300</v>
      </c>
      <c r="I1783" s="21" t="s">
        <v>4931</v>
      </c>
      <c r="J1783" s="10" t="s">
        <v>6689</v>
      </c>
      <c r="K1783" s="10" t="s">
        <v>4931</v>
      </c>
    </row>
    <row r="1784" spans="7:11">
      <c r="G1784" s="19" t="s">
        <v>228</v>
      </c>
      <c r="H1784" s="20" t="s">
        <v>2301</v>
      </c>
      <c r="I1784" s="21" t="s">
        <v>4932</v>
      </c>
      <c r="J1784" s="10" t="s">
        <v>6690</v>
      </c>
      <c r="K1784" s="10" t="s">
        <v>4932</v>
      </c>
    </row>
    <row r="1785" spans="7:11">
      <c r="G1785" s="19" t="s">
        <v>228</v>
      </c>
      <c r="H1785" s="20" t="s">
        <v>2302</v>
      </c>
      <c r="I1785" s="21" t="s">
        <v>4933</v>
      </c>
      <c r="J1785" s="10" t="s">
        <v>6691</v>
      </c>
      <c r="K1785" s="10" t="s">
        <v>4933</v>
      </c>
    </row>
    <row r="1786" spans="7:11">
      <c r="G1786" s="19" t="s">
        <v>228</v>
      </c>
      <c r="H1786" s="20" t="s">
        <v>2303</v>
      </c>
      <c r="I1786" s="21" t="s">
        <v>4934</v>
      </c>
      <c r="J1786" s="10" t="s">
        <v>6692</v>
      </c>
      <c r="K1786" s="10" t="s">
        <v>4934</v>
      </c>
    </row>
    <row r="1787" spans="7:11">
      <c r="G1787" s="19" t="s">
        <v>228</v>
      </c>
      <c r="H1787" s="20" t="s">
        <v>2304</v>
      </c>
      <c r="I1787" s="21" t="s">
        <v>4935</v>
      </c>
      <c r="J1787" s="10" t="s">
        <v>6693</v>
      </c>
      <c r="K1787" s="10" t="s">
        <v>4935</v>
      </c>
    </row>
    <row r="1788" spans="7:11">
      <c r="G1788" s="19" t="s">
        <v>228</v>
      </c>
      <c r="H1788" s="20" t="s">
        <v>2305</v>
      </c>
      <c r="I1788" s="21" t="s">
        <v>4936</v>
      </c>
      <c r="J1788" s="10" t="s">
        <v>6694</v>
      </c>
      <c r="K1788" s="10" t="s">
        <v>4936</v>
      </c>
    </row>
    <row r="1789" spans="7:11">
      <c r="G1789" s="19" t="s">
        <v>228</v>
      </c>
      <c r="H1789" s="20" t="s">
        <v>2306</v>
      </c>
      <c r="I1789" s="21" t="s">
        <v>4937</v>
      </c>
      <c r="J1789" s="10" t="s">
        <v>6695</v>
      </c>
      <c r="K1789" s="10" t="s">
        <v>4937</v>
      </c>
    </row>
    <row r="1790" spans="7:11">
      <c r="G1790" s="19" t="s">
        <v>228</v>
      </c>
      <c r="H1790" s="20" t="s">
        <v>2307</v>
      </c>
      <c r="I1790" s="21" t="s">
        <v>4938</v>
      </c>
      <c r="J1790" s="10" t="s">
        <v>6696</v>
      </c>
      <c r="K1790" s="10" t="s">
        <v>4938</v>
      </c>
    </row>
    <row r="1791" spans="7:11">
      <c r="G1791" s="10" t="s">
        <v>228</v>
      </c>
      <c r="H1791" s="10" t="s">
        <v>2308</v>
      </c>
      <c r="I1791" s="28" t="s">
        <v>4939</v>
      </c>
      <c r="J1791" s="10" t="s">
        <v>6697</v>
      </c>
      <c r="K1791" s="10" t="s">
        <v>4939</v>
      </c>
    </row>
    <row r="1792" spans="7:11">
      <c r="G1792" s="10" t="s">
        <v>228</v>
      </c>
      <c r="H1792" s="10" t="s">
        <v>2309</v>
      </c>
      <c r="I1792" s="28" t="s">
        <v>4940</v>
      </c>
      <c r="J1792" s="10" t="s">
        <v>6698</v>
      </c>
      <c r="K1792" s="10" t="s">
        <v>4940</v>
      </c>
    </row>
    <row r="1793" spans="7:11">
      <c r="G1793" s="10" t="s">
        <v>228</v>
      </c>
      <c r="H1793" s="10" t="s">
        <v>2310</v>
      </c>
      <c r="I1793" s="28" t="s">
        <v>4941</v>
      </c>
      <c r="J1793" s="10" t="s">
        <v>6699</v>
      </c>
      <c r="K1793" s="10" t="s">
        <v>4941</v>
      </c>
    </row>
    <row r="1794" spans="7:11">
      <c r="G1794" s="10" t="s">
        <v>228</v>
      </c>
      <c r="H1794" s="10" t="s">
        <v>2311</v>
      </c>
      <c r="I1794" s="28" t="s">
        <v>4942</v>
      </c>
      <c r="J1794" s="10" t="s">
        <v>6700</v>
      </c>
      <c r="K1794" s="10" t="s">
        <v>4942</v>
      </c>
    </row>
    <row r="1795" spans="7:11">
      <c r="G1795" s="10" t="s">
        <v>228</v>
      </c>
      <c r="H1795" s="10" t="s">
        <v>2312</v>
      </c>
      <c r="I1795" s="28" t="s">
        <v>4943</v>
      </c>
      <c r="J1795" s="10" t="s">
        <v>6701</v>
      </c>
      <c r="K1795" s="10" t="s">
        <v>4943</v>
      </c>
    </row>
  </sheetData>
  <autoFilter ref="G2:I1795" xr:uid="{3CC948EB-3236-4237-BFF4-6904AB90BE16}"/>
  <phoneticPr fontId="2"/>
  <conditionalFormatting sqref="H1:H1048576">
    <cfRule type="duplicateValues" dxfId="48" priority="1"/>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B037E-AFF5-409D-B98E-CDE4E2766B37}">
  <dimension ref="A1:L114"/>
  <sheetViews>
    <sheetView showGridLines="0" tabSelected="1" zoomScale="85" zoomScaleNormal="85" zoomScaleSheetLayoutView="100" workbookViewId="0">
      <selection activeCell="F2" sqref="F2"/>
    </sheetView>
  </sheetViews>
  <sheetFormatPr defaultColWidth="9" defaultRowHeight="15"/>
  <cols>
    <col min="1" max="1" width="2.08203125" style="112" customWidth="1"/>
    <col min="2" max="9" width="25.33203125" style="1" customWidth="1"/>
    <col min="10" max="10" width="9" style="1"/>
    <col min="11" max="14" width="26" style="1" customWidth="1"/>
    <col min="15" max="15" width="11.08203125" style="1" customWidth="1"/>
    <col min="16" max="19" width="27.83203125" style="1" customWidth="1"/>
    <col min="20" max="16384" width="9" style="1"/>
  </cols>
  <sheetData>
    <row r="1" spans="1:6" ht="27" customHeight="1">
      <c r="B1" s="292" t="s">
        <v>2313</v>
      </c>
      <c r="C1" s="292"/>
      <c r="D1" s="292"/>
      <c r="E1" s="292"/>
      <c r="F1" s="292"/>
    </row>
    <row r="2" spans="1:6">
      <c r="E2" s="2" t="s">
        <v>2314</v>
      </c>
      <c r="F2" s="154"/>
    </row>
    <row r="3" spans="1:6">
      <c r="E3" s="2"/>
    </row>
    <row r="4" spans="1:6">
      <c r="B4" s="1" t="s">
        <v>2315</v>
      </c>
      <c r="E4" s="2"/>
    </row>
    <row r="5" spans="1:6">
      <c r="E5" s="2"/>
    </row>
    <row r="6" spans="1:6" ht="20.25" customHeight="1">
      <c r="B6" s="3" t="s">
        <v>2316</v>
      </c>
      <c r="C6" s="293"/>
      <c r="D6" s="294"/>
      <c r="E6" s="294"/>
      <c r="F6" s="295"/>
    </row>
    <row r="7" spans="1:6">
      <c r="A7" s="112" t="str">
        <f>IF(COUNTIF($C$6,""),"NG","OK")</f>
        <v>NG</v>
      </c>
      <c r="B7" s="1" t="s">
        <v>2317</v>
      </c>
      <c r="E7" s="2"/>
    </row>
    <row r="8" spans="1:6">
      <c r="B8" s="1" t="s">
        <v>2318</v>
      </c>
      <c r="E8" s="2"/>
    </row>
    <row r="9" spans="1:6">
      <c r="B9" s="1" t="s">
        <v>2319</v>
      </c>
      <c r="E9" s="2"/>
    </row>
    <row r="10" spans="1:6">
      <c r="B10" s="1" t="s">
        <v>2320</v>
      </c>
      <c r="E10" s="2"/>
    </row>
    <row r="11" spans="1:6">
      <c r="D11" s="2"/>
    </row>
    <row r="12" spans="1:6" ht="26.25" customHeight="1">
      <c r="B12" s="296" t="s">
        <v>2321</v>
      </c>
      <c r="C12" s="296"/>
      <c r="D12" s="296"/>
      <c r="E12" s="296"/>
      <c r="F12" s="296"/>
    </row>
    <row r="13" spans="1:6" ht="18.75" customHeight="1">
      <c r="A13" s="112" t="str">
        <f>IF(COUNTIF($C$13,"")+COUNTIF($C$14,"")+COUNTIF($C$15,"")+COUNTIF($C$16,"")+COUNTIF($C$17,"")+COUNTIF($C$18,"")+COUNTIF($C$19,"")+COUNTIF($C$20,""),"NG","OK")</f>
        <v>NG</v>
      </c>
      <c r="B13" s="3" t="s">
        <v>2322</v>
      </c>
      <c r="C13" s="293"/>
      <c r="D13" s="294"/>
      <c r="E13" s="294"/>
      <c r="F13" s="295"/>
    </row>
    <row r="14" spans="1:6" ht="18.649999999999999" customHeight="1">
      <c r="A14" s="112" t="str">
        <f>IF(OR($C$13=リスト!$A$2,$C$13=リスト!$A$3,$C$13=リスト!$A$4,$C$13=リスト!$A$5),"","推薦")</f>
        <v>推薦</v>
      </c>
      <c r="B14" s="3" t="s">
        <v>2323</v>
      </c>
      <c r="C14" s="293"/>
      <c r="D14" s="294"/>
      <c r="E14" s="294"/>
      <c r="F14" s="295"/>
    </row>
    <row r="15" spans="1:6" ht="18.75" customHeight="1">
      <c r="B15" s="3" t="s">
        <v>2329</v>
      </c>
      <c r="C15" s="293"/>
      <c r="D15" s="294"/>
      <c r="E15" s="294"/>
      <c r="F15" s="295"/>
    </row>
    <row r="16" spans="1:6" ht="18.75" customHeight="1">
      <c r="B16" s="3" t="s">
        <v>2324</v>
      </c>
      <c r="C16" s="293"/>
      <c r="D16" s="294"/>
      <c r="E16" s="294"/>
      <c r="F16" s="295"/>
    </row>
    <row r="17" spans="1:6" ht="18.75" customHeight="1">
      <c r="B17" s="3" t="s">
        <v>2325</v>
      </c>
      <c r="C17" s="293"/>
      <c r="D17" s="294"/>
      <c r="E17" s="294"/>
      <c r="F17" s="295"/>
    </row>
    <row r="18" spans="1:6" ht="18.75" customHeight="1">
      <c r="B18" s="3" t="s">
        <v>2326</v>
      </c>
      <c r="C18" s="293"/>
      <c r="D18" s="294"/>
      <c r="E18" s="294"/>
      <c r="F18" s="295"/>
    </row>
    <row r="19" spans="1:6" ht="18.75" customHeight="1">
      <c r="B19" s="3" t="s">
        <v>2327</v>
      </c>
      <c r="C19" s="293"/>
      <c r="D19" s="294"/>
      <c r="E19" s="294"/>
      <c r="F19" s="295"/>
    </row>
    <row r="20" spans="1:6" ht="18.75" customHeight="1">
      <c r="B20" s="3" t="s">
        <v>2328</v>
      </c>
      <c r="C20" s="293"/>
      <c r="D20" s="294"/>
      <c r="E20" s="294"/>
      <c r="F20" s="295"/>
    </row>
    <row r="22" spans="1:6" ht="27.75" customHeight="1">
      <c r="B22" s="291" t="s">
        <v>2330</v>
      </c>
      <c r="C22" s="291"/>
      <c r="D22" s="291"/>
      <c r="E22" s="291"/>
      <c r="F22" s="291"/>
    </row>
    <row r="23" spans="1:6" ht="19.5" customHeight="1">
      <c r="A23" s="112" t="str">
        <f>IF(A14="推薦",IF(COUNTIF($C$23,"")+COUNTIF($C$25,"")+COUNTIF($C$24,"")+COUNTIF($C$26,"")+COUNTIF($C$27,""),"NG","OK"),"OK")</f>
        <v>NG</v>
      </c>
      <c r="B23" s="3" t="s">
        <v>2323</v>
      </c>
      <c r="C23" s="301"/>
      <c r="D23" s="301"/>
      <c r="E23" s="301"/>
      <c r="F23" s="301"/>
    </row>
    <row r="24" spans="1:6" ht="19.5" customHeight="1">
      <c r="B24" s="3" t="s">
        <v>2331</v>
      </c>
      <c r="C24" s="301"/>
      <c r="D24" s="301"/>
      <c r="E24" s="301"/>
      <c r="F24" s="301"/>
    </row>
    <row r="25" spans="1:6" ht="19.5" customHeight="1">
      <c r="B25" s="3" t="s">
        <v>2326</v>
      </c>
      <c r="C25" s="301"/>
      <c r="D25" s="301"/>
      <c r="E25" s="301"/>
      <c r="F25" s="301"/>
    </row>
    <row r="26" spans="1:6" ht="19.5" customHeight="1">
      <c r="B26" s="3" t="s">
        <v>2327</v>
      </c>
      <c r="C26" s="301"/>
      <c r="D26" s="301"/>
      <c r="E26" s="301"/>
      <c r="F26" s="301"/>
    </row>
    <row r="27" spans="1:6" ht="19.5" customHeight="1">
      <c r="B27" s="3" t="s">
        <v>2328</v>
      </c>
      <c r="C27" s="302"/>
      <c r="D27" s="301"/>
      <c r="E27" s="301"/>
      <c r="F27" s="301"/>
    </row>
    <row r="29" spans="1:6" ht="24" customHeight="1">
      <c r="B29" s="114" t="s">
        <v>2332</v>
      </c>
      <c r="C29" s="115"/>
      <c r="D29" s="115"/>
      <c r="E29" s="115"/>
      <c r="F29" s="116"/>
    </row>
    <row r="30" spans="1:6" ht="18.75" customHeight="1">
      <c r="A30" s="112" t="str">
        <f>IF(COUNTIF($C$30,"")+COUNTIF($C$31,""),"NG","OK")</f>
        <v>NG</v>
      </c>
      <c r="B30" s="3" t="s">
        <v>2333</v>
      </c>
      <c r="C30" s="301"/>
      <c r="D30" s="301"/>
      <c r="E30" s="301"/>
      <c r="F30" s="301"/>
    </row>
    <row r="31" spans="1:6" ht="18.75" customHeight="1">
      <c r="B31" s="3" t="s">
        <v>2334</v>
      </c>
      <c r="C31" s="301"/>
      <c r="D31" s="301"/>
      <c r="E31" s="301"/>
      <c r="F31" s="301"/>
    </row>
    <row r="32" spans="1:6" ht="19.5" customHeight="1"/>
    <row r="33" spans="1:8" ht="22.5" customHeight="1">
      <c r="B33" s="303" t="s">
        <v>2335</v>
      </c>
      <c r="C33" s="304"/>
      <c r="D33" s="304"/>
      <c r="E33" s="304"/>
      <c r="F33" s="305"/>
    </row>
    <row r="34" spans="1:8" ht="66.75" customHeight="1">
      <c r="A34" s="112" t="str">
        <f>IF(COUNTIF($C$34,"")+COUNTIF($C$35,"")+COUNTIF($C$36,"")+COUNTIF($C$37,"")+COUNTIF($C$38,""),"NG","OK")</f>
        <v>NG</v>
      </c>
      <c r="B34" s="117" t="s">
        <v>2336</v>
      </c>
      <c r="C34" s="306"/>
      <c r="D34" s="307"/>
      <c r="E34" s="307"/>
      <c r="F34" s="308"/>
    </row>
    <row r="35" spans="1:8" ht="66.75" customHeight="1">
      <c r="B35" s="118" t="s">
        <v>2337</v>
      </c>
      <c r="C35" s="306"/>
      <c r="D35" s="307"/>
      <c r="E35" s="307"/>
      <c r="F35" s="308"/>
    </row>
    <row r="36" spans="1:8" ht="66.75" customHeight="1">
      <c r="B36" s="118" t="s">
        <v>2463</v>
      </c>
      <c r="C36" s="298"/>
      <c r="D36" s="299"/>
      <c r="E36" s="299"/>
      <c r="F36" s="300"/>
    </row>
    <row r="37" spans="1:8" ht="66.75" customHeight="1">
      <c r="B37" s="118" t="s">
        <v>2464</v>
      </c>
      <c r="C37" s="298"/>
      <c r="D37" s="299"/>
      <c r="E37" s="299"/>
      <c r="F37" s="300"/>
    </row>
    <row r="38" spans="1:8" ht="27" customHeight="1">
      <c r="B38" s="3" t="s">
        <v>2338</v>
      </c>
      <c r="C38" s="297"/>
      <c r="D38" s="297"/>
      <c r="E38" s="297"/>
      <c r="F38" s="297"/>
    </row>
    <row r="39" spans="1:8" ht="27" customHeight="1">
      <c r="A39" s="112" t="str">
        <f>IF(SUM(C40:F40)=0,"NG","OK")</f>
        <v>NG</v>
      </c>
      <c r="B39" s="119" t="s">
        <v>2339</v>
      </c>
      <c r="C39" s="3" t="s">
        <v>3458</v>
      </c>
      <c r="D39" s="3" t="s">
        <v>3459</v>
      </c>
      <c r="E39" s="3" t="s">
        <v>3460</v>
      </c>
      <c r="F39" s="3" t="s">
        <v>3461</v>
      </c>
    </row>
    <row r="40" spans="1:8" ht="27" customHeight="1">
      <c r="B40" s="120" t="s">
        <v>2445</v>
      </c>
      <c r="C40" s="150"/>
      <c r="D40" s="151"/>
      <c r="E40" s="151"/>
      <c r="F40" s="151"/>
    </row>
    <row r="41" spans="1:8" ht="20.25" customHeight="1"/>
    <row r="42" spans="1:8" ht="20.25" customHeight="1">
      <c r="B42" s="309" t="s">
        <v>2340</v>
      </c>
      <c r="C42" s="310"/>
      <c r="D42" s="310"/>
      <c r="E42" s="311"/>
    </row>
    <row r="43" spans="1:8" ht="38.25" customHeight="1">
      <c r="A43" s="112" t="str">
        <f>IF(COUNTIF($B$44:$E$44,"○")&gt;=1,"OK","NG")</f>
        <v>NG</v>
      </c>
      <c r="B43" s="176" t="s">
        <v>2341</v>
      </c>
      <c r="C43" s="176" t="s">
        <v>2342</v>
      </c>
      <c r="D43" s="176" t="s">
        <v>2343</v>
      </c>
      <c r="E43" s="178" t="s">
        <v>3594</v>
      </c>
      <c r="F43" s="121"/>
    </row>
    <row r="44" spans="1:8" ht="30" customHeight="1">
      <c r="A44" s="112">
        <f>COUNTIF(B44:E44,"○")</f>
        <v>0</v>
      </c>
      <c r="B44" s="152"/>
      <c r="C44" s="152"/>
      <c r="D44" s="152"/>
      <c r="E44" s="152"/>
    </row>
    <row r="45" spans="1:8" ht="30" customHeight="1">
      <c r="B45" s="122"/>
      <c r="H45" s="5"/>
    </row>
    <row r="46" spans="1:8" ht="24" customHeight="1">
      <c r="B46" s="312" t="s">
        <v>2440</v>
      </c>
      <c r="C46" s="312"/>
      <c r="D46" s="312"/>
      <c r="E46" s="312"/>
    </row>
    <row r="47" spans="1:8" ht="30" customHeight="1">
      <c r="A47" s="112" t="str">
        <f>IF(A48&gt;=1,"OK","NG")</f>
        <v>NG</v>
      </c>
      <c r="B47" s="123" t="s">
        <v>2344</v>
      </c>
      <c r="C47" s="153"/>
      <c r="D47" s="124" t="s">
        <v>2348</v>
      </c>
      <c r="E47" s="153"/>
    </row>
    <row r="48" spans="1:8" ht="30" customHeight="1">
      <c r="A48" s="112">
        <f>COUNTIF(C47:C61,"○")+COUNTIF(E47:E61,"○")+COUNTA(C62)</f>
        <v>0</v>
      </c>
      <c r="B48" s="123" t="s">
        <v>2347</v>
      </c>
      <c r="C48" s="153"/>
      <c r="D48" s="124" t="s">
        <v>2349</v>
      </c>
      <c r="E48" s="153"/>
    </row>
    <row r="49" spans="2:5" ht="30" customHeight="1">
      <c r="B49" s="125" t="s">
        <v>2345</v>
      </c>
      <c r="C49" s="153"/>
      <c r="D49" s="126" t="s">
        <v>2350</v>
      </c>
      <c r="E49" s="153"/>
    </row>
    <row r="50" spans="2:5" ht="30" customHeight="1">
      <c r="B50" s="123" t="s">
        <v>2352</v>
      </c>
      <c r="C50" s="153"/>
      <c r="D50" s="124" t="s">
        <v>2351</v>
      </c>
      <c r="E50" s="153"/>
    </row>
    <row r="51" spans="2:5" ht="30" customHeight="1">
      <c r="B51" s="127" t="s">
        <v>2451</v>
      </c>
      <c r="C51" s="153"/>
      <c r="D51" s="124" t="s">
        <v>2353</v>
      </c>
      <c r="E51" s="153"/>
    </row>
    <row r="52" spans="2:5" ht="30" customHeight="1">
      <c r="B52" s="127" t="s">
        <v>2355</v>
      </c>
      <c r="C52" s="153"/>
      <c r="D52" s="128" t="s">
        <v>2461</v>
      </c>
      <c r="E52" s="153"/>
    </row>
    <row r="53" spans="2:5" ht="30" customHeight="1">
      <c r="B53" s="127" t="s">
        <v>2452</v>
      </c>
      <c r="C53" s="153"/>
      <c r="D53" s="128" t="s">
        <v>2459</v>
      </c>
      <c r="E53" s="153"/>
    </row>
    <row r="54" spans="2:5" ht="30" customHeight="1">
      <c r="B54" s="129" t="s">
        <v>316</v>
      </c>
      <c r="C54" s="153"/>
      <c r="D54" s="128" t="s">
        <v>2460</v>
      </c>
      <c r="E54" s="153"/>
    </row>
    <row r="55" spans="2:5" ht="30" customHeight="1">
      <c r="B55" s="130" t="s">
        <v>2453</v>
      </c>
      <c r="C55" s="153"/>
      <c r="D55" s="128" t="s">
        <v>2458</v>
      </c>
      <c r="E55" s="153"/>
    </row>
    <row r="56" spans="2:5" ht="30" customHeight="1">
      <c r="B56" s="127" t="s">
        <v>2454</v>
      </c>
      <c r="C56" s="153"/>
      <c r="D56" s="131" t="s">
        <v>2346</v>
      </c>
      <c r="E56" s="153"/>
    </row>
    <row r="57" spans="2:5" ht="30" customHeight="1">
      <c r="B57" s="127" t="s">
        <v>2455</v>
      </c>
      <c r="C57" s="153"/>
      <c r="D57" s="131" t="s">
        <v>2354</v>
      </c>
      <c r="E57" s="153"/>
    </row>
    <row r="58" spans="2:5" ht="30" customHeight="1">
      <c r="B58" s="127" t="s">
        <v>2456</v>
      </c>
      <c r="C58" s="153"/>
      <c r="D58" s="132" t="s">
        <v>2357</v>
      </c>
      <c r="E58" s="153"/>
    </row>
    <row r="59" spans="2:5" ht="30" customHeight="1">
      <c r="B59" s="127" t="s">
        <v>2457</v>
      </c>
      <c r="C59" s="153"/>
      <c r="D59" s="131" t="s">
        <v>2356</v>
      </c>
      <c r="E59" s="153"/>
    </row>
    <row r="60" spans="2:5" ht="30" customHeight="1">
      <c r="B60" s="127" t="s">
        <v>2358</v>
      </c>
      <c r="C60" s="153"/>
      <c r="D60" s="131" t="s">
        <v>2359</v>
      </c>
      <c r="E60" s="153"/>
    </row>
    <row r="61" spans="2:5" ht="30" customHeight="1">
      <c r="B61" s="127" t="s">
        <v>2360</v>
      </c>
      <c r="C61" s="153"/>
      <c r="D61" s="132" t="s">
        <v>2462</v>
      </c>
      <c r="E61" s="153"/>
    </row>
    <row r="62" spans="2:5" ht="30" customHeight="1">
      <c r="B62" s="133" t="s">
        <v>85</v>
      </c>
      <c r="C62" s="313"/>
      <c r="D62" s="314"/>
      <c r="E62" s="315"/>
    </row>
    <row r="65" spans="1:9" ht="30.75" customHeight="1">
      <c r="B65" s="316" t="s">
        <v>2361</v>
      </c>
      <c r="C65" s="316"/>
      <c r="D65" s="316"/>
      <c r="E65" s="316"/>
      <c r="F65" s="316"/>
      <c r="G65" s="316"/>
      <c r="H65" s="316"/>
      <c r="I65" s="316"/>
    </row>
    <row r="67" spans="1:9" ht="18.75" customHeight="1">
      <c r="A67" s="112" t="str">
        <f>IF(OR($C$67=リスト!$A$13),"OK",IF(OR(COUNTIF($C$71:$D$71,"")&gt;0,AND(NOT($C$72=""),$D$72=""),AND(NOT($C$73=""),$D$73="")),"NG","OK"))</f>
        <v>NG</v>
      </c>
      <c r="B67" s="3" t="s">
        <v>2362</v>
      </c>
      <c r="C67" s="301"/>
      <c r="D67" s="301"/>
    </row>
    <row r="69" spans="1:9">
      <c r="B69" s="134" t="s">
        <v>2363</v>
      </c>
    </row>
    <row r="70" spans="1:9" ht="18.649999999999999" customHeight="1">
      <c r="B70" s="3"/>
      <c r="C70" s="3" t="s">
        <v>2364</v>
      </c>
      <c r="D70" s="3" t="s">
        <v>2365</v>
      </c>
    </row>
    <row r="71" spans="1:9" ht="24" customHeight="1">
      <c r="B71" s="3" t="s">
        <v>2366</v>
      </c>
      <c r="C71" s="149"/>
      <c r="D71" s="149"/>
    </row>
    <row r="72" spans="1:9" ht="24" customHeight="1">
      <c r="B72" s="3" t="s">
        <v>2367</v>
      </c>
      <c r="C72" s="149"/>
      <c r="D72" s="149"/>
    </row>
    <row r="73" spans="1:9" ht="24" customHeight="1">
      <c r="B73" s="3" t="s">
        <v>2368</v>
      </c>
      <c r="C73" s="149"/>
      <c r="D73" s="149"/>
    </row>
    <row r="75" spans="1:9">
      <c r="B75" s="134" t="s">
        <v>2369</v>
      </c>
    </row>
    <row r="76" spans="1:9" ht="42" customHeight="1">
      <c r="B76" s="3" t="s">
        <v>2370</v>
      </c>
      <c r="C76" s="313"/>
      <c r="D76" s="315"/>
    </row>
    <row r="77" spans="1:9" ht="45">
      <c r="B77" s="118" t="s">
        <v>2371</v>
      </c>
      <c r="C77" s="317"/>
      <c r="D77" s="317"/>
      <c r="E77" s="317"/>
      <c r="F77" s="317"/>
      <c r="G77" s="317"/>
      <c r="H77" s="317"/>
      <c r="I77" s="317"/>
    </row>
    <row r="78" spans="1:9">
      <c r="B78" s="6" t="s">
        <v>2372</v>
      </c>
    </row>
    <row r="80" spans="1:9">
      <c r="B80" s="134" t="s">
        <v>2373</v>
      </c>
    </row>
    <row r="81" spans="1:12" s="29" customFormat="1" ht="20.25" customHeight="1">
      <c r="A81" s="112"/>
      <c r="B81" s="135" t="s">
        <v>2374</v>
      </c>
      <c r="C81" s="136"/>
      <c r="D81" s="149"/>
      <c r="E81" s="1"/>
      <c r="F81" s="137"/>
      <c r="G81" s="137"/>
      <c r="H81" s="109"/>
      <c r="I81" s="1"/>
      <c r="J81" s="30"/>
      <c r="K81" s="30"/>
    </row>
    <row r="82" spans="1:12" s="29" customFormat="1" ht="20.25" customHeight="1">
      <c r="A82" s="112"/>
      <c r="B82" s="138" t="s">
        <v>2375</v>
      </c>
      <c r="C82" s="318"/>
      <c r="D82" s="319"/>
      <c r="E82" s="139"/>
      <c r="F82" s="109"/>
      <c r="G82" s="1"/>
      <c r="H82" s="1"/>
      <c r="I82" s="1"/>
      <c r="K82" s="30"/>
    </row>
    <row r="83" spans="1:12" s="30" customFormat="1" ht="20.25" customHeight="1">
      <c r="A83" s="112"/>
      <c r="B83" s="140" t="s">
        <v>2376</v>
      </c>
      <c r="C83" s="1"/>
      <c r="D83" s="141"/>
      <c r="E83" s="1"/>
      <c r="F83" s="410"/>
      <c r="G83" s="1"/>
      <c r="H83" s="109"/>
      <c r="I83" s="142"/>
      <c r="L83" s="29"/>
    </row>
    <row r="84" spans="1:12">
      <c r="C84" s="1" t="str">
        <f>IF(AND(C76="○希望する",COUNTIF(E87:E98,"②(3)研修（講演）")&gt;=1),"チーム型派遣を希望する場合は、講演のみの依頼は出来ません。","")</f>
        <v/>
      </c>
      <c r="L84" s="29"/>
    </row>
    <row r="85" spans="1:12" ht="27.75" customHeight="1">
      <c r="B85" s="411" t="s">
        <v>2377</v>
      </c>
      <c r="C85" s="412"/>
      <c r="D85" s="412"/>
      <c r="E85" s="412"/>
      <c r="F85" s="412"/>
      <c r="G85" s="412"/>
      <c r="H85" s="412"/>
      <c r="I85" s="413"/>
      <c r="L85" s="29"/>
    </row>
    <row r="86" spans="1:12" ht="30">
      <c r="B86" s="4" t="s">
        <v>2378</v>
      </c>
      <c r="C86" s="4" t="s">
        <v>2379</v>
      </c>
      <c r="D86" s="143" t="s">
        <v>3136</v>
      </c>
      <c r="E86" s="4" t="s">
        <v>2380</v>
      </c>
      <c r="F86" s="118" t="str">
        <f>IF(AND(COUNTIF(F87:F97,"実地")=3,COUNTA(F87:F97)&gt;=4),"実地のみの派遣は３回までです","支援形態")</f>
        <v>支援形態</v>
      </c>
      <c r="G86" s="3" t="s">
        <v>3487</v>
      </c>
      <c r="H86" s="3" t="s">
        <v>2381</v>
      </c>
      <c r="I86" s="118" t="s">
        <v>3486</v>
      </c>
      <c r="L86" s="29"/>
    </row>
    <row r="87" spans="1:12" ht="19.399999999999999" customHeight="1">
      <c r="A87" s="112" t="str">
        <f>IF(COUNTIF($C$87,"")+COUNTIF($D$87,"")+COUNTIF($E$87,"")+COUNTIF($F$87,""),"NG","OK")</f>
        <v>NG</v>
      </c>
      <c r="B87" s="4" t="s">
        <v>2382</v>
      </c>
      <c r="C87" s="155"/>
      <c r="D87" s="151"/>
      <c r="E87" s="151"/>
      <c r="F87" s="151"/>
      <c r="G87" s="149"/>
      <c r="H87" s="149"/>
      <c r="I87" s="149"/>
      <c r="L87" s="29"/>
    </row>
    <row r="88" spans="1:12" ht="19.399999999999999" customHeight="1">
      <c r="B88" s="4" t="s">
        <v>2384</v>
      </c>
      <c r="C88" s="155"/>
      <c r="D88" s="151"/>
      <c r="E88" s="151"/>
      <c r="F88" s="151"/>
      <c r="G88" s="149"/>
      <c r="H88" s="149"/>
      <c r="I88" s="149"/>
      <c r="L88" s="29"/>
    </row>
    <row r="89" spans="1:12" ht="19.399999999999999" customHeight="1">
      <c r="B89" s="4" t="s">
        <v>2386</v>
      </c>
      <c r="C89" s="155"/>
      <c r="D89" s="151"/>
      <c r="E89" s="151"/>
      <c r="F89" s="151"/>
      <c r="G89" s="149"/>
      <c r="H89" s="149"/>
      <c r="I89" s="149"/>
      <c r="L89" s="29"/>
    </row>
    <row r="90" spans="1:12" ht="19.399999999999999" customHeight="1">
      <c r="B90" s="4" t="s">
        <v>2388</v>
      </c>
      <c r="C90" s="155"/>
      <c r="D90" s="151"/>
      <c r="E90" s="151"/>
      <c r="F90" s="151"/>
      <c r="G90" s="149"/>
      <c r="H90" s="149"/>
      <c r="I90" s="149"/>
      <c r="L90" s="29"/>
    </row>
    <row r="91" spans="1:12" ht="19.399999999999999" customHeight="1">
      <c r="B91" s="4" t="s">
        <v>2390</v>
      </c>
      <c r="C91" s="155"/>
      <c r="D91" s="151"/>
      <c r="E91" s="151"/>
      <c r="F91" s="151"/>
      <c r="G91" s="149"/>
      <c r="H91" s="149"/>
      <c r="I91" s="149"/>
      <c r="L91" s="29"/>
    </row>
    <row r="92" spans="1:12" ht="19.399999999999999" customHeight="1">
      <c r="B92" s="4" t="s">
        <v>2434</v>
      </c>
      <c r="C92" s="155"/>
      <c r="D92" s="151"/>
      <c r="E92" s="151"/>
      <c r="F92" s="151"/>
      <c r="G92" s="149"/>
      <c r="H92" s="149"/>
      <c r="I92" s="149"/>
      <c r="L92" s="29"/>
    </row>
    <row r="93" spans="1:12" ht="19.399999999999999" customHeight="1">
      <c r="B93" s="4" t="s">
        <v>2435</v>
      </c>
      <c r="C93" s="155"/>
      <c r="D93" s="151"/>
      <c r="E93" s="151"/>
      <c r="F93" s="151"/>
      <c r="G93" s="149"/>
      <c r="H93" s="149"/>
      <c r="I93" s="149"/>
      <c r="L93" s="29"/>
    </row>
    <row r="94" spans="1:12" ht="19.399999999999999" customHeight="1">
      <c r="B94" s="4" t="s">
        <v>2436</v>
      </c>
      <c r="C94" s="155"/>
      <c r="D94" s="151"/>
      <c r="E94" s="151"/>
      <c r="F94" s="151"/>
      <c r="G94" s="149"/>
      <c r="H94" s="149"/>
      <c r="I94" s="149"/>
      <c r="L94" s="29"/>
    </row>
    <row r="95" spans="1:12" ht="19.399999999999999" customHeight="1">
      <c r="B95" s="4" t="s">
        <v>2437</v>
      </c>
      <c r="C95" s="155"/>
      <c r="D95" s="151"/>
      <c r="E95" s="151"/>
      <c r="F95" s="151"/>
      <c r="G95" s="149"/>
      <c r="H95" s="149"/>
      <c r="I95" s="149"/>
      <c r="L95" s="29"/>
    </row>
    <row r="96" spans="1:12" ht="19.399999999999999" customHeight="1">
      <c r="B96" s="4" t="s">
        <v>2438</v>
      </c>
      <c r="C96" s="155"/>
      <c r="D96" s="151"/>
      <c r="E96" s="151"/>
      <c r="F96" s="151"/>
      <c r="G96" s="149"/>
      <c r="H96" s="149"/>
      <c r="I96" s="149"/>
      <c r="L96" s="29"/>
    </row>
    <row r="97" spans="1:12" ht="19.399999999999999" customHeight="1">
      <c r="B97" s="4" t="s">
        <v>2392</v>
      </c>
      <c r="C97" s="155"/>
      <c r="D97" s="151"/>
      <c r="E97" s="151"/>
      <c r="F97" s="151"/>
      <c r="G97" s="149"/>
      <c r="H97" s="149"/>
      <c r="I97" s="149"/>
      <c r="L97" s="29"/>
    </row>
    <row r="98" spans="1:12">
      <c r="L98" s="29"/>
    </row>
    <row r="99" spans="1:12" ht="30.75" customHeight="1">
      <c r="B99" s="316" t="s">
        <v>3484</v>
      </c>
      <c r="C99" s="316"/>
      <c r="D99" s="316"/>
      <c r="E99" s="316"/>
      <c r="F99" s="316"/>
      <c r="G99" s="316"/>
      <c r="H99" s="316"/>
      <c r="I99" s="316"/>
      <c r="L99" s="29"/>
    </row>
    <row r="100" spans="1:12" ht="26.25" customHeight="1">
      <c r="A100" s="112" t="str">
        <f>IF(COUNTIF($C$100,"")+COUNTIF($C$101,""),"NG","OK")</f>
        <v>NG</v>
      </c>
      <c r="B100" s="3" t="s">
        <v>2393</v>
      </c>
      <c r="C100" s="293"/>
      <c r="D100" s="295"/>
      <c r="L100" s="29"/>
    </row>
    <row r="101" spans="1:12" ht="21" customHeight="1">
      <c r="B101" s="3" t="s">
        <v>2394</v>
      </c>
      <c r="C101" s="293"/>
      <c r="D101" s="295"/>
      <c r="L101" s="29"/>
    </row>
    <row r="102" spans="1:12">
      <c r="B102" s="6" t="s">
        <v>2439</v>
      </c>
      <c r="L102" s="29"/>
    </row>
    <row r="106" spans="1:12" ht="19.5">
      <c r="C106" s="145" t="str">
        <f>IF(COUNTIF($A$1:$A$124,"NG")&gt;0,"未記入のセルが有ります。以下の項目に未入力箇所がないかご確認下さい。","")</f>
        <v>未記入のセルが有ります。以下の項目に未入力箇所がないかご確認下さい。</v>
      </c>
      <c r="D106" s="145"/>
      <c r="E106" s="145"/>
      <c r="F106" s="145"/>
      <c r="G106" s="146"/>
      <c r="H106" s="146"/>
      <c r="I106" s="146"/>
    </row>
    <row r="107" spans="1:12" ht="19.5">
      <c r="C107" s="174" t="str">
        <f>IF(NOT($F$110=""),"支援形態・"&amp;$F$110,"")</f>
        <v>支援形態・支援分野</v>
      </c>
      <c r="D107" s="147" t="str">
        <f>IF(NOT($F$110=""),"については最低一つは選択して下さい。","")</f>
        <v>については最低一つは選択して下さい。</v>
      </c>
      <c r="E107" s="145"/>
      <c r="F107" s="145"/>
      <c r="G107" s="146"/>
      <c r="H107" s="146"/>
      <c r="I107" s="146"/>
    </row>
    <row r="108" spans="1:12" ht="19.5">
      <c r="C108" s="145" t="str">
        <f>IF($F$2="","申請日","")</f>
        <v>申請日</v>
      </c>
      <c r="D108" s="145" t="str">
        <f>IF($A$7="NG",$B$6,"")</f>
        <v>申請前の確認事項</v>
      </c>
      <c r="E108" s="145" t="str">
        <f>IF($A$13="NG",$B$12,"")</f>
        <v>１．申請団体</v>
      </c>
      <c r="F108" s="145" t="str">
        <f>IF($A$23="NG","２．推薦団体","")</f>
        <v>２．推薦団体</v>
      </c>
      <c r="G108" s="145" t="str">
        <f>IF($A$30="NG",$B$29,"")</f>
        <v>３．支援内容（概要）</v>
      </c>
      <c r="H108" s="145"/>
      <c r="I108" s="145"/>
    </row>
    <row r="109" spans="1:12" ht="19.5">
      <c r="C109" s="145"/>
      <c r="D109" s="145"/>
      <c r="E109" s="145"/>
      <c r="F109" s="145"/>
      <c r="G109" s="145"/>
      <c r="H109" s="145"/>
      <c r="I109" s="145"/>
    </row>
    <row r="110" spans="1:12" ht="19.5">
      <c r="C110" s="145" t="str">
        <f>IF($A$34="NG",$B$33,"")</f>
        <v>４．支援内容（詳細）</v>
      </c>
      <c r="D110" s="145" t="str">
        <f>IF($A$39="NG",B$39,"")</f>
        <v>対象者・人数</v>
      </c>
      <c r="E110" s="145" t="str">
        <f>IF($A$43="NG","支援形態","")</f>
        <v>支援形態</v>
      </c>
      <c r="F110" s="145" t="str">
        <f>IF($A$47="NG","支援分野","")</f>
        <v>支援分野</v>
      </c>
      <c r="G110" s="145"/>
      <c r="H110" s="145"/>
      <c r="I110" s="145"/>
    </row>
    <row r="111" spans="1:12" ht="19.5">
      <c r="C111" s="145"/>
      <c r="D111" s="145"/>
      <c r="E111" s="145"/>
      <c r="F111" s="145"/>
      <c r="G111" s="145"/>
      <c r="H111" s="145"/>
      <c r="I111" s="145"/>
    </row>
    <row r="112" spans="1:12" ht="19.5">
      <c r="C112" s="145" t="str">
        <f>IF($A$67="NG",$B$65,"")</f>
        <v>５．アドバイザー</v>
      </c>
      <c r="D112" s="145" t="str">
        <f>IF($A$87="NG",$B$85,"")</f>
        <v>６．派遣日・派遣場所</v>
      </c>
      <c r="E112" s="145" t="str">
        <f>IF($A$100="NG",$B$99,"")</f>
        <v>７．その他</v>
      </c>
      <c r="F112" s="145"/>
      <c r="G112" s="145"/>
      <c r="H112" s="145"/>
      <c r="I112" s="145"/>
    </row>
    <row r="113" spans="3:9" ht="19.5">
      <c r="C113" s="148"/>
      <c r="D113" s="148"/>
      <c r="E113" s="148"/>
      <c r="F113" s="148"/>
      <c r="G113" s="148"/>
      <c r="H113" s="148"/>
      <c r="I113" s="148"/>
    </row>
    <row r="114" spans="3:9">
      <c r="C114" s="109"/>
      <c r="D114" s="109"/>
      <c r="E114" s="109"/>
      <c r="F114" s="109"/>
      <c r="G114" s="109"/>
      <c r="H114" s="109"/>
      <c r="I114" s="109"/>
    </row>
  </sheetData>
  <sheetProtection algorithmName="SHA-512" hashValue="bNzuewbvRThL7ORV94VrL5ze6M911FteQj39B/1Q6xVeJR75fpOvzJ5ICXMMJ556wYjHGps7a7L72NK0NwkPyA==" saltValue="ynv3NPYyeIVyf2hXRD40+Q==" spinCount="100000" sheet="1" formatCells="0" formatRows="0"/>
  <mergeCells count="37">
    <mergeCell ref="C101:D101"/>
    <mergeCell ref="B42:E42"/>
    <mergeCell ref="B46:E46"/>
    <mergeCell ref="C62:E62"/>
    <mergeCell ref="B65:I65"/>
    <mergeCell ref="C67:D67"/>
    <mergeCell ref="C77:I77"/>
    <mergeCell ref="C82:D82"/>
    <mergeCell ref="B85:I85"/>
    <mergeCell ref="B99:I99"/>
    <mergeCell ref="C100:D100"/>
    <mergeCell ref="C76:D76"/>
    <mergeCell ref="C38:F38"/>
    <mergeCell ref="C36:F36"/>
    <mergeCell ref="C23:F23"/>
    <mergeCell ref="C24:F24"/>
    <mergeCell ref="C25:F25"/>
    <mergeCell ref="C26:F26"/>
    <mergeCell ref="C27:F27"/>
    <mergeCell ref="C30:F30"/>
    <mergeCell ref="C31:F31"/>
    <mergeCell ref="B33:F33"/>
    <mergeCell ref="C34:F34"/>
    <mergeCell ref="C35:F35"/>
    <mergeCell ref="C37:F37"/>
    <mergeCell ref="B22:F22"/>
    <mergeCell ref="B1:F1"/>
    <mergeCell ref="C6:F6"/>
    <mergeCell ref="B12:F12"/>
    <mergeCell ref="C13:F13"/>
    <mergeCell ref="C14:F14"/>
    <mergeCell ref="C16:F16"/>
    <mergeCell ref="C17:F17"/>
    <mergeCell ref="C18:F18"/>
    <mergeCell ref="C19:F19"/>
    <mergeCell ref="C20:F20"/>
    <mergeCell ref="C15:F15"/>
  </mergeCells>
  <phoneticPr fontId="2"/>
  <conditionalFormatting sqref="B70:D73">
    <cfRule type="expression" dxfId="6" priority="4">
      <formula>$C$67="事務局に一任する"</formula>
    </cfRule>
  </conditionalFormatting>
  <conditionalFormatting sqref="B81:D82">
    <cfRule type="expression" dxfId="5" priority="6">
      <formula>$C$67="下記アドバイザーと、事前打ち合わせ済"</formula>
    </cfRule>
  </conditionalFormatting>
  <conditionalFormatting sqref="B82:D82">
    <cfRule type="expression" dxfId="4" priority="25">
      <formula>$D$81="調整不可"</formula>
    </cfRule>
  </conditionalFormatting>
  <conditionalFormatting sqref="B22:F27">
    <cfRule type="expression" dxfId="3" priority="3">
      <formula>$A$14=""</formula>
    </cfRule>
  </conditionalFormatting>
  <conditionalFormatting sqref="B77:I77">
    <cfRule type="expression" dxfId="2" priority="5">
      <formula>$C$76="×希望しない"</formula>
    </cfRule>
  </conditionalFormatting>
  <conditionalFormatting sqref="G87:I97">
    <cfRule type="expression" dxfId="1" priority="26">
      <formula>$F87="オンライン"</formula>
    </cfRule>
  </conditionalFormatting>
  <conditionalFormatting sqref="F86:F97">
    <cfRule type="expression" dxfId="0" priority="1">
      <formula>$F86="実地のみの派遣は３回までです"</formula>
    </cfRule>
  </conditionalFormatting>
  <dataValidations count="12">
    <dataValidation type="list" showInputMessage="1" showErrorMessage="1" sqref="D81" xr:uid="{AA0E92C6-6FE9-4721-BB28-7C02DF8752BD}">
      <formula1>"調整可,調整不可"</formula1>
    </dataValidation>
    <dataValidation type="list" allowBlank="1" showInputMessage="1" showErrorMessage="1" sqref="C101" xr:uid="{0787883A-5E9E-49BC-B714-FEBC8C1B6530}">
      <formula1>"可,否"</formula1>
    </dataValidation>
    <dataValidation operator="greaterThanOrEqual" allowBlank="1" showInputMessage="1" showErrorMessage="1" sqref="D83 E106:E107" xr:uid="{EFECA0A0-B5BA-485B-BD69-72BEA5DA9CBE}"/>
    <dataValidation type="list" showInputMessage="1" showErrorMessage="1" sqref="B44:E44 C47:C61 E47:E61" xr:uid="{C618981A-EA24-4915-9D9F-64955B215DEE}">
      <formula1>"○,"</formula1>
    </dataValidation>
    <dataValidation type="list" allowBlank="1" showInputMessage="1" showErrorMessage="1" sqref="C6:F6" xr:uid="{CE1F2C6A-A6C6-4DFF-9B6B-751013BFEA77}">
      <formula1>"以下を確認し、派遣不可の条件に当てはまらない,"</formula1>
    </dataValidation>
    <dataValidation type="list" allowBlank="1" showInputMessage="1" showErrorMessage="1" sqref="C31:F31" xr:uid="{2EF50065-DB30-4709-928F-9A2846D5549F}">
      <formula1>"新規事業への支援,継続事業への支援"</formula1>
    </dataValidation>
    <dataValidation type="list" allowBlank="1" showInputMessage="1" showErrorMessage="1" sqref="C16" xr:uid="{8992A803-42AA-4A25-B636-FF59BF02F660}">
      <formula1>INDIRECT($C$15)</formula1>
    </dataValidation>
    <dataValidation type="list" allowBlank="1" showInputMessage="1" showErrorMessage="1" sqref="C76" xr:uid="{E2CDB8C6-1DE7-452E-9F27-35B1401F4BE2}">
      <formula1>"○希望する,×希望しない"</formula1>
    </dataValidation>
    <dataValidation type="date" allowBlank="1" showInputMessage="1" showErrorMessage="1" error="令和9年2月26日(金)　までになります。" sqref="C87:C97" xr:uid="{0032F100-685D-4523-B65F-F93ABFFFE5D5}">
      <formula1>46143</formula1>
      <formula2>46444</formula2>
    </dataValidation>
    <dataValidation type="whole" allowBlank="1" showInputMessage="1" showErrorMessage="1" error="対象者の人数のみ（数字のみ）を記載してください" sqref="C40:F40" xr:uid="{D5CAA168-3AE5-4685-AD08-C948EB3596FC}">
      <formula1>0</formula1>
      <formula2>99999</formula2>
    </dataValidation>
    <dataValidation type="list" allowBlank="1" showInputMessage="1" showErrorMessage="1" sqref="F87:F97" xr:uid="{6F2EC106-24C6-4BBB-9458-6CDF080AEBAE}">
      <formula1>"実地,オンライン"</formula1>
    </dataValidation>
    <dataValidation type="date" allowBlank="1" showInputMessage="1" showErrorMessage="1" error="令和8年12月18日(金)　15時までになります。" sqref="F2" xr:uid="{206C3132-0C4B-4F8B-A463-DB3229182373}">
      <formula1>46139</formula1>
      <formula2>46444</formula2>
    </dataValidation>
  </dataValidations>
  <pageMargins left="0.70866141732283472" right="0.70866141732283472" top="0.74803149606299213" bottom="0.74803149606299213" header="0.31496062992125984" footer="0.31496062992125984"/>
  <pageSetup paperSize="9" scale="39" fitToHeight="3" orientation="portrait" r:id="rId1"/>
  <rowBreaks count="1" manualBreakCount="1">
    <brk id="64" min="1" max="8" man="1"/>
  </rowBreaks>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E9A0D2D1-CB6B-423A-9210-359E49DA776F}">
          <x14:formula1>
            <xm:f>リスト!$C$2:$C$13</xm:f>
          </x14:formula1>
          <xm:sqref>C15</xm:sqref>
        </x14:dataValidation>
        <x14:dataValidation type="list" allowBlank="1" showInputMessage="1" showErrorMessage="1" xr:uid="{C01335DE-503A-47CE-8E73-5C0E5313F2C5}">
          <x14:formula1>
            <xm:f>リスト!$A$2:$A$9</xm:f>
          </x14:formula1>
          <xm:sqref>C13</xm:sqref>
        </x14:dataValidation>
        <x14:dataValidation type="list" allowBlank="1" showInputMessage="1" showErrorMessage="1" xr:uid="{951C31CE-0F95-4D18-A9CC-792908995795}">
          <x14:formula1>
            <xm:f>リスト!$A$11:$A$13</xm:f>
          </x14:formula1>
          <xm:sqref>C67:D67</xm:sqref>
        </x14:dataValidation>
        <x14:dataValidation type="list" allowBlank="1" showInputMessage="1" showErrorMessage="1" xr:uid="{774DDF19-239F-484E-99B9-9183427FF739}">
          <x14:formula1>
            <xm:f>アドバイザー2026!$E$9:$E$227</xm:f>
          </x14:formula1>
          <xm:sqref>C71:C73</xm:sqref>
        </x14:dataValidation>
        <x14:dataValidation type="list" allowBlank="1" showInputMessage="1" showErrorMessage="1" xr:uid="{1ECBA2B4-237D-4D76-95C0-C4711FDDE909}">
          <x14:formula1>
            <xm:f>リスト!$A$21:$A$29</xm:f>
          </x14:formula1>
          <xm:sqref>D71:D73</xm:sqref>
        </x14:dataValidation>
        <x14:dataValidation type="list" allowBlank="1" showInputMessage="1" showErrorMessage="1" xr:uid="{14E76D9F-42CC-43F0-BADC-9B3BF077B051}">
          <x14:formula1>
            <xm:f>リスト!$A$38:$A$42</xm:f>
          </x14:formula1>
          <xm:sqref>E87:E96</xm:sqref>
        </x14:dataValidation>
        <x14:dataValidation type="list" allowBlank="1" showInputMessage="1" showErrorMessage="1" xr:uid="{90184EEA-9335-4481-8CEB-24F1B6E0D289}">
          <x14:formula1>
            <xm:f>リスト!$A21:$A28</xm:f>
          </x14:formula1>
          <xm:sqref>C100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FA730-2680-4B3F-A85E-7A69DBE19F6D}">
  <dimension ref="A1:L114"/>
  <sheetViews>
    <sheetView showGridLines="0" view="pageBreakPreview" zoomScaleNormal="85" zoomScaleSheetLayoutView="100" workbookViewId="0">
      <selection sqref="A1:XFD1048576"/>
    </sheetView>
  </sheetViews>
  <sheetFormatPr defaultColWidth="9" defaultRowHeight="15"/>
  <cols>
    <col min="1" max="1" width="2.08203125" style="237" customWidth="1"/>
    <col min="2" max="9" width="25.33203125" style="238" customWidth="1"/>
    <col min="10" max="10" width="9" style="238"/>
    <col min="11" max="14" width="26" style="238" customWidth="1"/>
    <col min="15" max="15" width="11.08203125" style="238" customWidth="1"/>
    <col min="16" max="19" width="27.83203125" style="238" customWidth="1"/>
    <col min="20" max="16384" width="9" style="238"/>
  </cols>
  <sheetData>
    <row r="1" spans="1:6" ht="27" customHeight="1">
      <c r="B1" s="323" t="s">
        <v>6732</v>
      </c>
      <c r="C1" s="323"/>
      <c r="D1" s="323"/>
      <c r="E1" s="323"/>
      <c r="F1" s="323"/>
    </row>
    <row r="2" spans="1:6">
      <c r="E2" s="239" t="s">
        <v>6733</v>
      </c>
      <c r="F2" s="240" t="s">
        <v>6734</v>
      </c>
    </row>
    <row r="3" spans="1:6">
      <c r="E3" s="239"/>
    </row>
    <row r="4" spans="1:6">
      <c r="B4" s="238" t="s">
        <v>6735</v>
      </c>
      <c r="E4" s="239"/>
    </row>
    <row r="5" spans="1:6">
      <c r="E5" s="239"/>
    </row>
    <row r="6" spans="1:6" ht="20.25" customHeight="1">
      <c r="B6" s="241" t="s">
        <v>6736</v>
      </c>
      <c r="C6" s="320" t="s">
        <v>6737</v>
      </c>
      <c r="D6" s="321"/>
      <c r="E6" s="321"/>
      <c r="F6" s="322"/>
    </row>
    <row r="7" spans="1:6">
      <c r="A7" s="237" t="s">
        <v>6727</v>
      </c>
      <c r="B7" s="238" t="s">
        <v>6738</v>
      </c>
      <c r="E7" s="239"/>
    </row>
    <row r="8" spans="1:6">
      <c r="B8" s="238" t="s">
        <v>6739</v>
      </c>
      <c r="E8" s="239"/>
    </row>
    <row r="9" spans="1:6">
      <c r="B9" s="238" t="s">
        <v>6740</v>
      </c>
      <c r="E9" s="239"/>
    </row>
    <row r="10" spans="1:6">
      <c r="B10" s="238" t="s">
        <v>6741</v>
      </c>
      <c r="E10" s="239"/>
    </row>
    <row r="11" spans="1:6">
      <c r="D11" s="239"/>
    </row>
    <row r="12" spans="1:6" ht="26.25" customHeight="1">
      <c r="B12" s="324" t="s">
        <v>6742</v>
      </c>
      <c r="C12" s="324"/>
      <c r="D12" s="324"/>
      <c r="E12" s="324"/>
      <c r="F12" s="324"/>
    </row>
    <row r="13" spans="1:6" ht="18.75" customHeight="1">
      <c r="A13" s="237" t="s">
        <v>6727</v>
      </c>
      <c r="B13" s="241" t="s">
        <v>6743</v>
      </c>
      <c r="C13" s="320" t="s">
        <v>17</v>
      </c>
      <c r="D13" s="321"/>
      <c r="E13" s="321"/>
      <c r="F13" s="322"/>
    </row>
    <row r="14" spans="1:6" ht="18.649999999999999" customHeight="1">
      <c r="A14" s="237" t="s">
        <v>3137</v>
      </c>
      <c r="B14" s="241" t="s">
        <v>6744</v>
      </c>
      <c r="C14" s="320" t="s">
        <v>6745</v>
      </c>
      <c r="D14" s="321"/>
      <c r="E14" s="321"/>
      <c r="F14" s="322"/>
    </row>
    <row r="15" spans="1:6" ht="18.75" customHeight="1">
      <c r="B15" s="241" t="s">
        <v>6746</v>
      </c>
      <c r="C15" s="320" t="s">
        <v>6747</v>
      </c>
      <c r="D15" s="321"/>
      <c r="E15" s="321"/>
      <c r="F15" s="322"/>
    </row>
    <row r="16" spans="1:6" ht="18.75" customHeight="1">
      <c r="B16" s="241" t="s">
        <v>6748</v>
      </c>
      <c r="C16" s="320" t="s">
        <v>6749</v>
      </c>
      <c r="D16" s="321"/>
      <c r="E16" s="321"/>
      <c r="F16" s="322"/>
    </row>
    <row r="17" spans="1:6" ht="18.75" customHeight="1">
      <c r="B17" s="241" t="s">
        <v>6750</v>
      </c>
      <c r="C17" s="320" t="s">
        <v>6751</v>
      </c>
      <c r="D17" s="321"/>
      <c r="E17" s="321"/>
      <c r="F17" s="322"/>
    </row>
    <row r="18" spans="1:6" ht="18.75" customHeight="1">
      <c r="B18" s="241" t="s">
        <v>6752</v>
      </c>
      <c r="C18" s="320" t="s">
        <v>6753</v>
      </c>
      <c r="D18" s="321"/>
      <c r="E18" s="321"/>
      <c r="F18" s="322"/>
    </row>
    <row r="19" spans="1:6" ht="18.75" customHeight="1">
      <c r="B19" s="241" t="s">
        <v>6754</v>
      </c>
      <c r="C19" s="320" t="s">
        <v>6755</v>
      </c>
      <c r="D19" s="321"/>
      <c r="E19" s="321"/>
      <c r="F19" s="322"/>
    </row>
    <row r="20" spans="1:6" ht="18.75" customHeight="1">
      <c r="B20" s="241" t="s">
        <v>6756</v>
      </c>
      <c r="C20" s="320" t="s">
        <v>6757</v>
      </c>
      <c r="D20" s="321"/>
      <c r="E20" s="321"/>
      <c r="F20" s="322"/>
    </row>
    <row r="22" spans="1:6" ht="27.75" customHeight="1">
      <c r="B22" s="326" t="s">
        <v>6758</v>
      </c>
      <c r="C22" s="326"/>
      <c r="D22" s="326"/>
      <c r="E22" s="326"/>
      <c r="F22" s="326"/>
    </row>
    <row r="23" spans="1:6" ht="19.5" customHeight="1">
      <c r="A23" s="237" t="s">
        <v>6727</v>
      </c>
      <c r="B23" s="241" t="s">
        <v>6744</v>
      </c>
      <c r="C23" s="325" t="s">
        <v>6759</v>
      </c>
      <c r="D23" s="325"/>
      <c r="E23" s="325"/>
      <c r="F23" s="325"/>
    </row>
    <row r="24" spans="1:6" ht="19.5" customHeight="1">
      <c r="B24" s="241" t="s">
        <v>6760</v>
      </c>
      <c r="C24" s="325" t="s">
        <v>6761</v>
      </c>
      <c r="D24" s="325"/>
      <c r="E24" s="325"/>
      <c r="F24" s="325"/>
    </row>
    <row r="25" spans="1:6" ht="19.5" customHeight="1">
      <c r="B25" s="241" t="s">
        <v>6752</v>
      </c>
      <c r="C25" s="325" t="s">
        <v>6762</v>
      </c>
      <c r="D25" s="325"/>
      <c r="E25" s="325"/>
      <c r="F25" s="325"/>
    </row>
    <row r="26" spans="1:6" ht="19.5" customHeight="1">
      <c r="B26" s="241" t="s">
        <v>6754</v>
      </c>
      <c r="C26" s="325" t="s">
        <v>6763</v>
      </c>
      <c r="D26" s="325"/>
      <c r="E26" s="325"/>
      <c r="F26" s="325"/>
    </row>
    <row r="27" spans="1:6" ht="19.5" customHeight="1">
      <c r="B27" s="241" t="s">
        <v>6756</v>
      </c>
      <c r="C27" s="327" t="s">
        <v>6764</v>
      </c>
      <c r="D27" s="325"/>
      <c r="E27" s="325"/>
      <c r="F27" s="325"/>
    </row>
    <row r="29" spans="1:6" ht="24" customHeight="1">
      <c r="B29" s="242" t="s">
        <v>6765</v>
      </c>
      <c r="C29" s="243"/>
      <c r="D29" s="243"/>
      <c r="E29" s="243"/>
      <c r="F29" s="244"/>
    </row>
    <row r="30" spans="1:6" ht="18.75" customHeight="1">
      <c r="A30" s="237" t="s">
        <v>6727</v>
      </c>
      <c r="B30" s="241" t="s">
        <v>6766</v>
      </c>
      <c r="C30" s="325" t="s">
        <v>6767</v>
      </c>
      <c r="D30" s="325"/>
      <c r="E30" s="325"/>
      <c r="F30" s="325"/>
    </row>
    <row r="31" spans="1:6" ht="18.75" customHeight="1">
      <c r="B31" s="241" t="s">
        <v>6768</v>
      </c>
      <c r="C31" s="325" t="s">
        <v>6769</v>
      </c>
      <c r="D31" s="325"/>
      <c r="E31" s="325"/>
      <c r="F31" s="325"/>
    </row>
    <row r="32" spans="1:6" ht="19.5" customHeight="1"/>
    <row r="33" spans="1:8" ht="22.5" customHeight="1">
      <c r="B33" s="328" t="s">
        <v>6770</v>
      </c>
      <c r="C33" s="329"/>
      <c r="D33" s="329"/>
      <c r="E33" s="329"/>
      <c r="F33" s="330"/>
    </row>
    <row r="34" spans="1:8" ht="66.75" customHeight="1">
      <c r="A34" s="237" t="s">
        <v>6727</v>
      </c>
      <c r="B34" s="245" t="s">
        <v>6771</v>
      </c>
      <c r="C34" s="331" t="s">
        <v>6772</v>
      </c>
      <c r="D34" s="332"/>
      <c r="E34" s="332"/>
      <c r="F34" s="333"/>
    </row>
    <row r="35" spans="1:8" ht="66.75" customHeight="1">
      <c r="B35" s="246" t="s">
        <v>6773</v>
      </c>
      <c r="C35" s="331" t="s">
        <v>6774</v>
      </c>
      <c r="D35" s="332"/>
      <c r="E35" s="332"/>
      <c r="F35" s="333"/>
    </row>
    <row r="36" spans="1:8" ht="66.75" customHeight="1">
      <c r="B36" s="246" t="s">
        <v>6775</v>
      </c>
      <c r="C36" s="334" t="s">
        <v>6776</v>
      </c>
      <c r="D36" s="335"/>
      <c r="E36" s="335"/>
      <c r="F36" s="336"/>
    </row>
    <row r="37" spans="1:8" ht="66.75" customHeight="1">
      <c r="B37" s="246" t="s">
        <v>6777</v>
      </c>
      <c r="C37" s="334" t="s">
        <v>6778</v>
      </c>
      <c r="D37" s="335"/>
      <c r="E37" s="335"/>
      <c r="F37" s="336"/>
    </row>
    <row r="38" spans="1:8" ht="27" customHeight="1">
      <c r="B38" s="241" t="s">
        <v>6779</v>
      </c>
      <c r="C38" s="337" t="s">
        <v>6780</v>
      </c>
      <c r="D38" s="337"/>
      <c r="E38" s="337"/>
      <c r="F38" s="337"/>
    </row>
    <row r="39" spans="1:8" ht="27" customHeight="1">
      <c r="A39" s="237" t="s">
        <v>6727</v>
      </c>
      <c r="B39" s="247" t="s">
        <v>6781</v>
      </c>
      <c r="C39" s="241" t="s">
        <v>6782</v>
      </c>
      <c r="D39" s="241" t="s">
        <v>6783</v>
      </c>
      <c r="E39" s="241" t="s">
        <v>6784</v>
      </c>
      <c r="F39" s="241" t="s">
        <v>6785</v>
      </c>
    </row>
    <row r="40" spans="1:8" ht="27" customHeight="1">
      <c r="B40" s="248" t="s">
        <v>6786</v>
      </c>
      <c r="C40" s="249">
        <v>15</v>
      </c>
      <c r="D40" s="250">
        <v>0</v>
      </c>
      <c r="E40" s="250">
        <v>0</v>
      </c>
      <c r="F40" s="250">
        <v>0</v>
      </c>
    </row>
    <row r="41" spans="1:8" ht="20.25" customHeight="1"/>
    <row r="42" spans="1:8" ht="20.25" customHeight="1">
      <c r="B42" s="338" t="s">
        <v>6787</v>
      </c>
      <c r="C42" s="339"/>
      <c r="D42" s="339"/>
      <c r="E42" s="340"/>
    </row>
    <row r="43" spans="1:8" ht="38.25" customHeight="1">
      <c r="A43" s="237" t="s">
        <v>6727</v>
      </c>
      <c r="B43" s="251" t="s">
        <v>3434</v>
      </c>
      <c r="C43" s="251" t="s">
        <v>6788</v>
      </c>
      <c r="D43" s="251" t="s">
        <v>6789</v>
      </c>
      <c r="E43" s="252" t="s">
        <v>4945</v>
      </c>
      <c r="F43" s="253"/>
    </row>
    <row r="44" spans="1:8" ht="30" customHeight="1">
      <c r="A44" s="237">
        <v>3</v>
      </c>
      <c r="B44" s="254"/>
      <c r="C44" s="254" t="s">
        <v>57</v>
      </c>
      <c r="D44" s="254" t="s">
        <v>57</v>
      </c>
      <c r="E44" s="254" t="s">
        <v>57</v>
      </c>
    </row>
    <row r="45" spans="1:8" ht="30" customHeight="1">
      <c r="B45" s="255"/>
      <c r="H45" s="256"/>
    </row>
    <row r="46" spans="1:8" ht="24" customHeight="1">
      <c r="B46" s="341" t="s">
        <v>6790</v>
      </c>
      <c r="C46" s="341"/>
      <c r="D46" s="341"/>
      <c r="E46" s="341"/>
    </row>
    <row r="47" spans="1:8" ht="30" customHeight="1">
      <c r="A47" s="237" t="s">
        <v>6727</v>
      </c>
      <c r="B47" s="257" t="s">
        <v>3407</v>
      </c>
      <c r="C47" s="254"/>
      <c r="D47" s="258" t="s">
        <v>2479</v>
      </c>
      <c r="E47" s="254"/>
    </row>
    <row r="48" spans="1:8" ht="30" customHeight="1">
      <c r="A48" s="237">
        <v>5</v>
      </c>
      <c r="B48" s="257" t="s">
        <v>2347</v>
      </c>
      <c r="C48" s="254"/>
      <c r="D48" s="258" t="s">
        <v>2349</v>
      </c>
      <c r="E48" s="254"/>
    </row>
    <row r="49" spans="2:5" ht="30" customHeight="1">
      <c r="B49" s="259" t="s">
        <v>6791</v>
      </c>
      <c r="C49" s="254" t="s">
        <v>57</v>
      </c>
      <c r="D49" s="260" t="s">
        <v>2350</v>
      </c>
      <c r="E49" s="254"/>
    </row>
    <row r="50" spans="2:5" ht="30" customHeight="1">
      <c r="B50" s="257" t="s">
        <v>2352</v>
      </c>
      <c r="C50" s="254"/>
      <c r="D50" s="258" t="s">
        <v>2351</v>
      </c>
      <c r="E50" s="254"/>
    </row>
    <row r="51" spans="2:5" ht="30" customHeight="1">
      <c r="B51" s="261" t="s">
        <v>6792</v>
      </c>
      <c r="C51" s="254"/>
      <c r="D51" s="258" t="s">
        <v>2353</v>
      </c>
      <c r="E51" s="254"/>
    </row>
    <row r="52" spans="2:5" ht="30" customHeight="1">
      <c r="B52" s="261" t="s">
        <v>2355</v>
      </c>
      <c r="C52" s="254"/>
      <c r="D52" s="262" t="s">
        <v>6793</v>
      </c>
      <c r="E52" s="254"/>
    </row>
    <row r="53" spans="2:5" ht="30" customHeight="1">
      <c r="B53" s="261" t="s">
        <v>6794</v>
      </c>
      <c r="C53" s="254"/>
      <c r="D53" s="262" t="s">
        <v>6795</v>
      </c>
      <c r="E53" s="254"/>
    </row>
    <row r="54" spans="2:5" ht="30" customHeight="1">
      <c r="B54" s="263" t="s">
        <v>316</v>
      </c>
      <c r="C54" s="254"/>
      <c r="D54" s="262" t="s">
        <v>6796</v>
      </c>
      <c r="E54" s="254"/>
    </row>
    <row r="55" spans="2:5" ht="30" customHeight="1">
      <c r="B55" s="264" t="s">
        <v>6797</v>
      </c>
      <c r="C55" s="254" t="s">
        <v>57</v>
      </c>
      <c r="D55" s="262" t="s">
        <v>313</v>
      </c>
      <c r="E55" s="254" t="s">
        <v>57</v>
      </c>
    </row>
    <row r="56" spans="2:5" ht="30" customHeight="1">
      <c r="B56" s="261" t="s">
        <v>6798</v>
      </c>
      <c r="C56" s="254"/>
      <c r="D56" s="265" t="s">
        <v>2346</v>
      </c>
      <c r="E56" s="254" t="s">
        <v>57</v>
      </c>
    </row>
    <row r="57" spans="2:5" ht="30" customHeight="1">
      <c r="B57" s="261" t="s">
        <v>6799</v>
      </c>
      <c r="C57" s="254"/>
      <c r="D57" s="265" t="s">
        <v>2354</v>
      </c>
      <c r="E57" s="254"/>
    </row>
    <row r="58" spans="2:5" ht="30" customHeight="1">
      <c r="B58" s="261" t="s">
        <v>6800</v>
      </c>
      <c r="C58" s="254"/>
      <c r="D58" s="266" t="s">
        <v>3408</v>
      </c>
      <c r="E58" s="254"/>
    </row>
    <row r="59" spans="2:5" ht="30" customHeight="1">
      <c r="B59" s="261" t="s">
        <v>6801</v>
      </c>
      <c r="C59" s="254"/>
      <c r="D59" s="265" t="s">
        <v>2356</v>
      </c>
      <c r="E59" s="254"/>
    </row>
    <row r="60" spans="2:5" ht="30" customHeight="1">
      <c r="B60" s="261" t="s">
        <v>2483</v>
      </c>
      <c r="C60" s="254"/>
      <c r="D60" s="265" t="s">
        <v>2359</v>
      </c>
      <c r="E60" s="254"/>
    </row>
    <row r="61" spans="2:5" ht="30" customHeight="1">
      <c r="B61" s="261" t="s">
        <v>2360</v>
      </c>
      <c r="C61" s="254"/>
      <c r="D61" s="266" t="s">
        <v>2481</v>
      </c>
      <c r="E61" s="254"/>
    </row>
    <row r="62" spans="2:5" ht="30" customHeight="1">
      <c r="B62" s="267" t="s">
        <v>6802</v>
      </c>
      <c r="C62" s="342" t="s">
        <v>6803</v>
      </c>
      <c r="D62" s="343"/>
      <c r="E62" s="344"/>
    </row>
    <row r="65" spans="1:9" ht="30.75" customHeight="1">
      <c r="B65" s="324" t="s">
        <v>6804</v>
      </c>
      <c r="C65" s="324"/>
      <c r="D65" s="324"/>
      <c r="E65" s="324"/>
      <c r="F65" s="324"/>
      <c r="G65" s="324"/>
      <c r="H65" s="324"/>
      <c r="I65" s="324"/>
    </row>
    <row r="67" spans="1:9" ht="18.75" customHeight="1">
      <c r="A67" s="237" t="s">
        <v>6727</v>
      </c>
      <c r="B67" s="241" t="s">
        <v>6805</v>
      </c>
      <c r="C67" s="325" t="s">
        <v>6806</v>
      </c>
      <c r="D67" s="325"/>
    </row>
    <row r="69" spans="1:9">
      <c r="B69" s="268" t="s">
        <v>6807</v>
      </c>
    </row>
    <row r="70" spans="1:9" ht="18.649999999999999" customHeight="1">
      <c r="B70" s="241"/>
      <c r="C70" s="241" t="s">
        <v>6808</v>
      </c>
      <c r="D70" s="241" t="s">
        <v>6809</v>
      </c>
    </row>
    <row r="71" spans="1:9" ht="24" customHeight="1">
      <c r="B71" s="241" t="s">
        <v>6810</v>
      </c>
      <c r="C71" s="269" t="s">
        <v>6811</v>
      </c>
      <c r="D71" s="269" t="s">
        <v>6812</v>
      </c>
    </row>
    <row r="72" spans="1:9" ht="24" customHeight="1">
      <c r="B72" s="241" t="s">
        <v>6813</v>
      </c>
      <c r="C72" s="269" t="s">
        <v>6814</v>
      </c>
      <c r="D72" s="269" t="s">
        <v>6815</v>
      </c>
    </row>
    <row r="73" spans="1:9" ht="24" customHeight="1">
      <c r="B73" s="241" t="s">
        <v>6816</v>
      </c>
      <c r="C73" s="269" t="s">
        <v>6817</v>
      </c>
      <c r="D73" s="269" t="s">
        <v>6818</v>
      </c>
    </row>
    <row r="75" spans="1:9">
      <c r="B75" s="268" t="s">
        <v>6819</v>
      </c>
    </row>
    <row r="76" spans="1:9" ht="42" customHeight="1">
      <c r="B76" s="241" t="s">
        <v>6820</v>
      </c>
      <c r="C76" s="320" t="s">
        <v>6821</v>
      </c>
      <c r="D76" s="321"/>
      <c r="E76" s="321"/>
      <c r="F76" s="321"/>
      <c r="G76" s="321"/>
      <c r="H76" s="321"/>
      <c r="I76" s="322"/>
    </row>
    <row r="77" spans="1:9" ht="45">
      <c r="B77" s="246" t="s">
        <v>6822</v>
      </c>
      <c r="C77" s="345" t="s">
        <v>6823</v>
      </c>
      <c r="D77" s="345"/>
      <c r="E77" s="345"/>
      <c r="F77" s="345"/>
      <c r="G77" s="345"/>
      <c r="H77" s="345"/>
      <c r="I77" s="345"/>
    </row>
    <row r="78" spans="1:9">
      <c r="B78" s="270" t="s">
        <v>2372</v>
      </c>
    </row>
    <row r="80" spans="1:9">
      <c r="B80" s="268" t="s">
        <v>6824</v>
      </c>
    </row>
    <row r="81" spans="1:12" ht="20.25" customHeight="1">
      <c r="B81" s="271" t="s">
        <v>6825</v>
      </c>
      <c r="C81" s="272"/>
      <c r="D81" s="269" t="s">
        <v>6826</v>
      </c>
      <c r="F81" s="273"/>
      <c r="G81" s="273"/>
      <c r="H81" s="274"/>
      <c r="J81" s="275"/>
      <c r="K81" s="275"/>
    </row>
    <row r="82" spans="1:12" ht="20.25" customHeight="1">
      <c r="B82" s="276" t="s">
        <v>6827</v>
      </c>
      <c r="C82" s="342" t="s">
        <v>6828</v>
      </c>
      <c r="D82" s="344"/>
      <c r="E82" s="277"/>
      <c r="F82" s="274"/>
      <c r="K82" s="275"/>
    </row>
    <row r="83" spans="1:12" s="275" customFormat="1" ht="20.25" customHeight="1">
      <c r="A83" s="237"/>
      <c r="B83" s="278" t="s">
        <v>6829</v>
      </c>
      <c r="C83" s="238"/>
      <c r="D83" s="279"/>
      <c r="E83" s="238"/>
      <c r="F83" s="238"/>
      <c r="G83" s="238"/>
      <c r="H83" s="274"/>
      <c r="L83" s="238"/>
    </row>
    <row r="85" spans="1:12" ht="27.75" customHeight="1">
      <c r="B85" s="324" t="s">
        <v>6830</v>
      </c>
      <c r="C85" s="324"/>
      <c r="D85" s="324"/>
      <c r="E85" s="324"/>
      <c r="F85" s="324"/>
      <c r="G85" s="324"/>
      <c r="H85" s="324"/>
      <c r="I85" s="324"/>
    </row>
    <row r="86" spans="1:12" ht="30">
      <c r="B86" s="280" t="s">
        <v>6831</v>
      </c>
      <c r="C86" s="280" t="s">
        <v>6832</v>
      </c>
      <c r="D86" s="281" t="s">
        <v>6833</v>
      </c>
      <c r="E86" s="280" t="s">
        <v>6834</v>
      </c>
      <c r="F86" s="282" t="s">
        <v>6835</v>
      </c>
      <c r="G86" s="283" t="s">
        <v>6836</v>
      </c>
      <c r="H86" s="283" t="s">
        <v>6837</v>
      </c>
      <c r="I86" s="246" t="s">
        <v>6838</v>
      </c>
    </row>
    <row r="87" spans="1:12" ht="19.399999999999999" customHeight="1">
      <c r="A87" s="237" t="s">
        <v>6727</v>
      </c>
      <c r="B87" s="280" t="s">
        <v>6839</v>
      </c>
      <c r="C87" s="284">
        <v>46156</v>
      </c>
      <c r="D87" s="250" t="s">
        <v>6840</v>
      </c>
      <c r="E87" s="250" t="s">
        <v>2383</v>
      </c>
      <c r="F87" s="250" t="s">
        <v>3502</v>
      </c>
      <c r="G87" s="269"/>
      <c r="H87" s="269"/>
      <c r="I87" s="269"/>
    </row>
    <row r="88" spans="1:12" ht="19.399999999999999" customHeight="1">
      <c r="B88" s="280" t="s">
        <v>6841</v>
      </c>
      <c r="C88" s="284">
        <v>46170</v>
      </c>
      <c r="D88" s="250" t="s">
        <v>6842</v>
      </c>
      <c r="E88" s="250" t="s">
        <v>6843</v>
      </c>
      <c r="F88" s="250" t="s">
        <v>6844</v>
      </c>
      <c r="G88" s="269" t="s">
        <v>6845</v>
      </c>
      <c r="H88" s="269" t="s">
        <v>6846</v>
      </c>
      <c r="I88" s="269" t="s">
        <v>6847</v>
      </c>
    </row>
    <row r="89" spans="1:12" ht="19.399999999999999" customHeight="1">
      <c r="B89" s="280" t="s">
        <v>6848</v>
      </c>
      <c r="C89" s="284">
        <v>46185</v>
      </c>
      <c r="D89" s="250" t="s">
        <v>6840</v>
      </c>
      <c r="E89" s="250" t="s">
        <v>2385</v>
      </c>
      <c r="F89" s="250" t="s">
        <v>3502</v>
      </c>
      <c r="G89" s="269"/>
      <c r="H89" s="269"/>
      <c r="I89" s="269"/>
    </row>
    <row r="90" spans="1:12" ht="19.399999999999999" customHeight="1">
      <c r="B90" s="280" t="s">
        <v>6849</v>
      </c>
      <c r="C90" s="284">
        <v>46192</v>
      </c>
      <c r="D90" s="250" t="s">
        <v>6840</v>
      </c>
      <c r="E90" s="250" t="s">
        <v>2385</v>
      </c>
      <c r="F90" s="250" t="s">
        <v>3502</v>
      </c>
      <c r="G90" s="269"/>
      <c r="H90" s="269"/>
      <c r="I90" s="269"/>
    </row>
    <row r="91" spans="1:12" ht="19.399999999999999" customHeight="1">
      <c r="B91" s="280" t="s">
        <v>6850</v>
      </c>
      <c r="C91" s="284">
        <v>46269</v>
      </c>
      <c r="D91" s="250" t="s">
        <v>6840</v>
      </c>
      <c r="E91" s="250" t="s">
        <v>6851</v>
      </c>
      <c r="F91" s="250" t="s">
        <v>6844</v>
      </c>
      <c r="G91" s="269" t="s">
        <v>6845</v>
      </c>
      <c r="H91" s="269" t="s">
        <v>6846</v>
      </c>
      <c r="I91" s="269" t="s">
        <v>6847</v>
      </c>
    </row>
    <row r="92" spans="1:12" ht="19.399999999999999" customHeight="1">
      <c r="B92" s="280" t="s">
        <v>6852</v>
      </c>
      <c r="C92" s="284"/>
      <c r="D92" s="250"/>
      <c r="E92" s="250"/>
      <c r="F92" s="250"/>
      <c r="G92" s="269"/>
      <c r="H92" s="269"/>
      <c r="I92" s="269"/>
    </row>
    <row r="93" spans="1:12" ht="19.399999999999999" customHeight="1">
      <c r="B93" s="280" t="s">
        <v>6853</v>
      </c>
      <c r="C93" s="284"/>
      <c r="D93" s="250"/>
      <c r="E93" s="250"/>
      <c r="F93" s="250"/>
      <c r="G93" s="269"/>
      <c r="H93" s="269"/>
      <c r="I93" s="269"/>
    </row>
    <row r="94" spans="1:12" ht="19.399999999999999" customHeight="1">
      <c r="B94" s="280" t="s">
        <v>6854</v>
      </c>
      <c r="C94" s="284"/>
      <c r="D94" s="250"/>
      <c r="E94" s="250"/>
      <c r="F94" s="250"/>
      <c r="G94" s="269"/>
      <c r="H94" s="269"/>
      <c r="I94" s="269"/>
    </row>
    <row r="95" spans="1:12" ht="19.399999999999999" customHeight="1">
      <c r="B95" s="280" t="s">
        <v>6855</v>
      </c>
      <c r="C95" s="284"/>
      <c r="D95" s="250"/>
      <c r="E95" s="250"/>
      <c r="F95" s="250"/>
      <c r="G95" s="269"/>
      <c r="H95" s="269"/>
      <c r="I95" s="269"/>
    </row>
    <row r="96" spans="1:12" ht="19.399999999999999" customHeight="1">
      <c r="B96" s="280" t="s">
        <v>6856</v>
      </c>
      <c r="C96" s="284"/>
      <c r="D96" s="250"/>
      <c r="E96" s="250"/>
      <c r="F96" s="250"/>
      <c r="G96" s="269"/>
      <c r="H96" s="269"/>
      <c r="I96" s="269"/>
    </row>
    <row r="97" spans="1:9" ht="19.399999999999999" customHeight="1">
      <c r="B97" s="280" t="s">
        <v>6857</v>
      </c>
      <c r="C97" s="284"/>
      <c r="D97" s="250"/>
      <c r="E97" s="250"/>
      <c r="F97" s="250"/>
      <c r="G97" s="269"/>
      <c r="H97" s="269"/>
      <c r="I97" s="269"/>
    </row>
    <row r="99" spans="1:9" ht="30.75" customHeight="1">
      <c r="B99" s="324"/>
      <c r="C99" s="324"/>
      <c r="D99" s="324"/>
      <c r="E99" s="324"/>
      <c r="F99" s="324"/>
      <c r="G99" s="324"/>
      <c r="H99" s="324"/>
      <c r="I99" s="324"/>
    </row>
    <row r="100" spans="1:9" ht="26.25" customHeight="1">
      <c r="A100" s="237" t="s">
        <v>6727</v>
      </c>
      <c r="B100" s="241" t="s">
        <v>6858</v>
      </c>
      <c r="C100" s="320" t="s">
        <v>161</v>
      </c>
      <c r="D100" s="322"/>
    </row>
    <row r="101" spans="1:9" ht="21" customHeight="1">
      <c r="B101" s="241" t="s">
        <v>2394</v>
      </c>
      <c r="C101" s="320" t="s">
        <v>6859</v>
      </c>
      <c r="D101" s="322"/>
    </row>
    <row r="102" spans="1:9">
      <c r="B102" s="270" t="s">
        <v>6860</v>
      </c>
    </row>
    <row r="106" spans="1:9" ht="19.5">
      <c r="C106" s="285" t="s">
        <v>3137</v>
      </c>
      <c r="D106" s="286"/>
      <c r="E106" s="286"/>
      <c r="F106" s="286"/>
      <c r="G106" s="287"/>
      <c r="H106" s="287"/>
      <c r="I106" s="287"/>
    </row>
    <row r="107" spans="1:9" ht="19.5">
      <c r="C107" s="288" t="s">
        <v>3137</v>
      </c>
      <c r="D107" s="289" t="s">
        <v>3137</v>
      </c>
      <c r="E107" s="286"/>
      <c r="F107" s="286"/>
      <c r="G107" s="287"/>
      <c r="H107" s="287"/>
      <c r="I107" s="287"/>
    </row>
    <row r="108" spans="1:9" ht="19.5">
      <c r="C108" s="286" t="s">
        <v>3137</v>
      </c>
      <c r="D108" s="286" t="s">
        <v>3137</v>
      </c>
      <c r="E108" s="286" t="s">
        <v>3137</v>
      </c>
      <c r="F108" s="286" t="s">
        <v>3137</v>
      </c>
      <c r="G108" s="286" t="s">
        <v>3137</v>
      </c>
      <c r="H108" s="286"/>
      <c r="I108" s="286"/>
    </row>
    <row r="109" spans="1:9" ht="19.5">
      <c r="C109" s="286"/>
      <c r="D109" s="286"/>
      <c r="E109" s="286"/>
      <c r="F109" s="286"/>
      <c r="G109" s="286"/>
      <c r="H109" s="286"/>
      <c r="I109" s="286"/>
    </row>
    <row r="110" spans="1:9" ht="19.5">
      <c r="C110" s="286" t="s">
        <v>3137</v>
      </c>
      <c r="D110" s="286" t="s">
        <v>3137</v>
      </c>
      <c r="E110" s="286" t="s">
        <v>3137</v>
      </c>
      <c r="F110" s="286" t="s">
        <v>3137</v>
      </c>
      <c r="G110" s="286"/>
      <c r="H110" s="286"/>
      <c r="I110" s="286"/>
    </row>
    <row r="111" spans="1:9" ht="19.5">
      <c r="C111" s="286"/>
      <c r="D111" s="286"/>
      <c r="E111" s="286"/>
      <c r="F111" s="286"/>
      <c r="G111" s="286"/>
      <c r="H111" s="286"/>
      <c r="I111" s="286"/>
    </row>
    <row r="112" spans="1:9" ht="19.5">
      <c r="C112" s="286" t="s">
        <v>3137</v>
      </c>
      <c r="D112" s="286" t="s">
        <v>3137</v>
      </c>
      <c r="E112" s="286" t="s">
        <v>3137</v>
      </c>
      <c r="F112" s="286"/>
      <c r="G112" s="286"/>
      <c r="H112" s="286"/>
      <c r="I112" s="286"/>
    </row>
    <row r="113" spans="3:9" ht="19.5">
      <c r="C113" s="290"/>
      <c r="D113" s="290"/>
      <c r="E113" s="290"/>
      <c r="F113" s="290"/>
      <c r="G113" s="290"/>
      <c r="H113" s="290"/>
      <c r="I113" s="290"/>
    </row>
    <row r="114" spans="3:9">
      <c r="C114" s="274"/>
      <c r="D114" s="274"/>
      <c r="E114" s="274"/>
      <c r="F114" s="274"/>
      <c r="G114" s="274"/>
      <c r="H114" s="274"/>
      <c r="I114" s="274"/>
    </row>
  </sheetData>
  <mergeCells count="37">
    <mergeCell ref="C101:D101"/>
    <mergeCell ref="C76:I76"/>
    <mergeCell ref="C77:I77"/>
    <mergeCell ref="C82:D82"/>
    <mergeCell ref="B85:I85"/>
    <mergeCell ref="B99:I99"/>
    <mergeCell ref="C100:D100"/>
    <mergeCell ref="C67:D67"/>
    <mergeCell ref="C31:F31"/>
    <mergeCell ref="B33:F33"/>
    <mergeCell ref="C34:F34"/>
    <mergeCell ref="C35:F35"/>
    <mergeCell ref="C36:F36"/>
    <mergeCell ref="C37:F37"/>
    <mergeCell ref="C38:F38"/>
    <mergeCell ref="B42:E42"/>
    <mergeCell ref="B46:E46"/>
    <mergeCell ref="C62:E62"/>
    <mergeCell ref="B65:I65"/>
    <mergeCell ref="C30:F30"/>
    <mergeCell ref="C16:F16"/>
    <mergeCell ref="C17:F17"/>
    <mergeCell ref="C18:F18"/>
    <mergeCell ref="C19:F19"/>
    <mergeCell ref="C20:F20"/>
    <mergeCell ref="B22:F22"/>
    <mergeCell ref="C23:F23"/>
    <mergeCell ref="C24:F24"/>
    <mergeCell ref="C25:F25"/>
    <mergeCell ref="C26:F26"/>
    <mergeCell ref="C27:F27"/>
    <mergeCell ref="C15:F15"/>
    <mergeCell ref="B1:F1"/>
    <mergeCell ref="C6:F6"/>
    <mergeCell ref="B12:F12"/>
    <mergeCell ref="C13:F13"/>
    <mergeCell ref="C14:F14"/>
  </mergeCells>
  <phoneticPr fontId="2"/>
  <conditionalFormatting sqref="B81:C82">
    <cfRule type="expression" dxfId="47" priority="14">
      <formula>$H$115="指名"</formula>
    </cfRule>
  </conditionalFormatting>
  <conditionalFormatting sqref="B82:C82">
    <cfRule type="expression" dxfId="46" priority="15">
      <formula>$E$116="調整不可"</formula>
    </cfRule>
  </conditionalFormatting>
  <conditionalFormatting sqref="B70:D73">
    <cfRule type="expression" dxfId="45" priority="2">
      <formula>$C$67="事務局に一任する"</formula>
    </cfRule>
  </conditionalFormatting>
  <conditionalFormatting sqref="B44:E44">
    <cfRule type="expression" dxfId="44" priority="10">
      <formula>$A$44=0</formula>
    </cfRule>
  </conditionalFormatting>
  <conditionalFormatting sqref="C6">
    <cfRule type="expression" dxfId="43" priority="6">
      <formula>$C$6=""</formula>
    </cfRule>
  </conditionalFormatting>
  <conditionalFormatting sqref="C13">
    <cfRule type="expression" dxfId="42" priority="7">
      <formula>$C$13=""</formula>
    </cfRule>
  </conditionalFormatting>
  <conditionalFormatting sqref="C16">
    <cfRule type="expression" dxfId="41" priority="8">
      <formula>$C$16=""</formula>
    </cfRule>
  </conditionalFormatting>
  <conditionalFormatting sqref="C31">
    <cfRule type="expression" dxfId="40" priority="9">
      <formula>$C$31=""</formula>
    </cfRule>
  </conditionalFormatting>
  <conditionalFormatting sqref="C47:C61 E47:E61">
    <cfRule type="expression" dxfId="39" priority="11">
      <formula>$A$48=0</formula>
    </cfRule>
  </conditionalFormatting>
  <conditionalFormatting sqref="C67">
    <cfRule type="expression" dxfId="38" priority="12">
      <formula>$C$67=""</formula>
    </cfRule>
  </conditionalFormatting>
  <conditionalFormatting sqref="C76">
    <cfRule type="expression" dxfId="37" priority="13">
      <formula>$C$76=""</formula>
    </cfRule>
  </conditionalFormatting>
  <conditionalFormatting sqref="C100">
    <cfRule type="expression" dxfId="36" priority="4">
      <formula>$C$100=""</formula>
    </cfRule>
  </conditionalFormatting>
  <conditionalFormatting sqref="C101">
    <cfRule type="expression" dxfId="35" priority="3">
      <formula>$C$101=""</formula>
    </cfRule>
  </conditionalFormatting>
  <conditionalFormatting sqref="D81">
    <cfRule type="expression" dxfId="34" priority="5">
      <formula>$C$71=""</formula>
    </cfRule>
  </conditionalFormatting>
  <conditionalFormatting sqref="G87:I97">
    <cfRule type="expression" dxfId="33" priority="1">
      <formula>$F87="オンライン"</formula>
    </cfRule>
  </conditionalFormatting>
  <dataValidations count="10">
    <dataValidation type="list" showInputMessage="1" showErrorMessage="1" sqref="D81" xr:uid="{85FF0A99-A2E0-475E-9A3A-C7BC056B6F74}">
      <formula1>"調整可,調整不可"</formula1>
    </dataValidation>
    <dataValidation type="list" allowBlank="1" showInputMessage="1" showErrorMessage="1" sqref="C101" xr:uid="{CB611DA5-DED7-491C-822C-7832F26E8C4A}">
      <formula1>"可,否"</formula1>
    </dataValidation>
    <dataValidation operator="greaterThanOrEqual" allowBlank="1" showInputMessage="1" showErrorMessage="1" sqref="D83 E106:E107" xr:uid="{24592185-38AC-47EE-BF40-1F5F8A7F63F7}"/>
    <dataValidation type="list" showInputMessage="1" showErrorMessage="1" sqref="B44:E44 C47:C61 E47:E61" xr:uid="{41F6F8A3-7F48-492E-AF01-5A006E85D616}">
      <formula1>"○,"</formula1>
    </dataValidation>
    <dataValidation type="list" allowBlank="1" showInputMessage="1" showErrorMessage="1" sqref="C6:F6" xr:uid="{35AD5F62-61A9-42E0-8077-7FFAC5328B88}">
      <formula1>"以下を確認し、派遣不可の条件に当てはまらない,　"</formula1>
    </dataValidation>
    <dataValidation type="list" allowBlank="1" showInputMessage="1" showErrorMessage="1" sqref="C31:F31" xr:uid="{7729C1DF-57FD-4643-9893-13350DA8A50B}">
      <formula1>"新規事業への支援,継続事業への支援"</formula1>
    </dataValidation>
    <dataValidation type="list" allowBlank="1" showInputMessage="1" showErrorMessage="1" sqref="C16" xr:uid="{D0F6F2C9-2FF0-493E-894E-E4018255EE86}">
      <formula1>INDIRECT($C$15)</formula1>
    </dataValidation>
    <dataValidation type="list" allowBlank="1" showInputMessage="1" showErrorMessage="1" sqref="C76" xr:uid="{D76677A8-144F-4553-A5CB-C9EE4A672445}">
      <formula1>"○希望する,×希望しない"</formula1>
    </dataValidation>
    <dataValidation type="date" allowBlank="1" showInputMessage="1" showErrorMessage="1" error="令和9年2月28日までになります。" sqref="C87:C97" xr:uid="{05F72067-70BE-400F-9393-B87840A39FFA}">
      <formula1>46143</formula1>
      <formula2>46446</formula2>
    </dataValidation>
    <dataValidation type="whole" allowBlank="1" showInputMessage="1" showErrorMessage="1" error="対象者の人数のみ（数字のみ）を記載してください" sqref="C40:F40" xr:uid="{8477C35F-FC27-418F-A56A-D589F7FEA14B}">
      <formula1>0</formula1>
      <formula2>99999</formula2>
    </dataValidation>
  </dataValidations>
  <pageMargins left="0.70866141732283472" right="0.70866141732283472" top="0.74803149606299213" bottom="0.74803149606299213" header="0.31496062992125984" footer="0.31496062992125984"/>
  <pageSetup paperSize="9" scale="39" fitToHeight="2" orientation="portrait" r:id="rId1"/>
  <rowBreaks count="1" manualBreakCount="1">
    <brk id="64" min="1" max="8"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7AAB6-F43C-460F-8AF8-96F0D19DFFC7}">
  <sheetPr>
    <pageSetUpPr fitToPage="1"/>
  </sheetPr>
  <dimension ref="A2:BB227"/>
  <sheetViews>
    <sheetView showGridLines="0" view="pageBreakPreview" zoomScale="55" zoomScaleNormal="55" zoomScaleSheetLayoutView="55" workbookViewId="0">
      <pane xSplit="5" ySplit="8" topLeftCell="F9" activePane="bottomRight" state="frozen"/>
      <selection activeCell="N36" sqref="N36"/>
      <selection pane="topRight" activeCell="N36" sqref="N36"/>
      <selection pane="bottomLeft" activeCell="N36" sqref="N36"/>
      <selection pane="bottomRight" activeCell="B2" sqref="B2:F4"/>
    </sheetView>
  </sheetViews>
  <sheetFormatPr defaultColWidth="8.08203125" defaultRowHeight="29"/>
  <cols>
    <col min="1" max="1" width="7.5" style="83" customWidth="1"/>
    <col min="2" max="3" width="8.08203125" style="66" hidden="1" customWidth="1"/>
    <col min="4" max="4" width="38.58203125" style="83" customWidth="1"/>
    <col min="5" max="5" width="35.33203125" style="35" customWidth="1"/>
    <col min="6" max="6" width="89.33203125" style="39" customWidth="1"/>
    <col min="7" max="37" width="6.33203125" style="67" customWidth="1"/>
    <col min="38" max="38" width="70.08203125" style="89" customWidth="1"/>
    <col min="39" max="39" width="24.58203125" style="34" hidden="1" customWidth="1"/>
    <col min="40" max="41" width="9.08203125" style="34" hidden="1" customWidth="1"/>
    <col min="42" max="44" width="8.08203125" style="34" hidden="1" customWidth="1"/>
    <col min="45" max="45" width="28.58203125" style="35" hidden="1" customWidth="1"/>
    <col min="46" max="46" width="29.58203125" style="34" hidden="1" customWidth="1"/>
    <col min="47" max="47" width="6.33203125" style="34" hidden="1" customWidth="1"/>
    <col min="48" max="51" width="8.08203125" style="34" customWidth="1"/>
    <col min="52" max="16384" width="8.08203125" style="34"/>
  </cols>
  <sheetData>
    <row r="2" spans="1:54" ht="30" customHeight="1">
      <c r="B2" s="350" t="s">
        <v>3424</v>
      </c>
      <c r="C2" s="351"/>
      <c r="D2" s="351"/>
      <c r="E2" s="351"/>
      <c r="F2" s="352"/>
      <c r="G2" s="353" t="s">
        <v>2465</v>
      </c>
      <c r="H2" s="354"/>
      <c r="I2" s="33" t="s">
        <v>2466</v>
      </c>
      <c r="J2" s="359" t="s">
        <v>2467</v>
      </c>
      <c r="K2" s="360"/>
      <c r="L2" s="360"/>
      <c r="M2" s="360"/>
      <c r="N2" s="360"/>
      <c r="O2" s="360"/>
      <c r="P2" s="360"/>
      <c r="Q2" s="360"/>
      <c r="R2" s="360"/>
      <c r="S2" s="360"/>
      <c r="T2" s="360"/>
      <c r="U2" s="360"/>
      <c r="V2" s="360"/>
      <c r="W2" s="360"/>
      <c r="X2" s="360"/>
      <c r="Y2" s="360"/>
      <c r="Z2" s="360"/>
      <c r="AA2" s="360"/>
      <c r="AB2" s="360"/>
      <c r="AC2" s="360"/>
      <c r="AD2" s="361"/>
      <c r="AE2" s="34"/>
      <c r="AF2" s="34"/>
      <c r="AG2" s="34"/>
      <c r="AH2" s="34"/>
      <c r="AI2" s="34"/>
      <c r="AJ2" s="34"/>
      <c r="AK2" s="34"/>
      <c r="AL2" s="84"/>
      <c r="AR2" s="35"/>
      <c r="AS2" s="34"/>
    </row>
    <row r="3" spans="1:54" ht="30" customHeight="1">
      <c r="B3" s="351"/>
      <c r="C3" s="351"/>
      <c r="D3" s="351"/>
      <c r="E3" s="351"/>
      <c r="F3" s="352"/>
      <c r="G3" s="355"/>
      <c r="H3" s="356"/>
      <c r="I3" s="33" t="s">
        <v>2468</v>
      </c>
      <c r="J3" s="359" t="s">
        <v>2469</v>
      </c>
      <c r="K3" s="360"/>
      <c r="L3" s="360"/>
      <c r="M3" s="360"/>
      <c r="N3" s="360"/>
      <c r="O3" s="360"/>
      <c r="P3" s="360"/>
      <c r="Q3" s="360"/>
      <c r="R3" s="360"/>
      <c r="S3" s="360"/>
      <c r="T3" s="360"/>
      <c r="U3" s="360"/>
      <c r="V3" s="360"/>
      <c r="W3" s="360"/>
      <c r="X3" s="360"/>
      <c r="Y3" s="360"/>
      <c r="Z3" s="360"/>
      <c r="AA3" s="360"/>
      <c r="AB3" s="360"/>
      <c r="AC3" s="360"/>
      <c r="AD3" s="361"/>
      <c r="AE3" s="34"/>
      <c r="AF3" s="34"/>
      <c r="AG3" s="34"/>
      <c r="AH3" s="34"/>
      <c r="AI3" s="34"/>
      <c r="AJ3" s="34"/>
      <c r="AK3" s="34"/>
      <c r="AL3" s="84"/>
      <c r="AR3" s="35"/>
      <c r="AS3" s="34"/>
    </row>
    <row r="4" spans="1:54" ht="30" customHeight="1">
      <c r="A4" s="90"/>
      <c r="B4" s="351"/>
      <c r="C4" s="351"/>
      <c r="D4" s="351"/>
      <c r="E4" s="351"/>
      <c r="F4" s="352"/>
      <c r="G4" s="357"/>
      <c r="H4" s="358"/>
      <c r="I4" s="33" t="s">
        <v>2470</v>
      </c>
      <c r="J4" s="359" t="s">
        <v>2471</v>
      </c>
      <c r="K4" s="360"/>
      <c r="L4" s="360"/>
      <c r="M4" s="360"/>
      <c r="N4" s="360"/>
      <c r="O4" s="360"/>
      <c r="P4" s="360"/>
      <c r="Q4" s="360"/>
      <c r="R4" s="360"/>
      <c r="S4" s="360"/>
      <c r="T4" s="360"/>
      <c r="U4" s="360"/>
      <c r="V4" s="360"/>
      <c r="W4" s="360"/>
      <c r="X4" s="360"/>
      <c r="Y4" s="360"/>
      <c r="Z4" s="360"/>
      <c r="AA4" s="360"/>
      <c r="AB4" s="360"/>
      <c r="AC4" s="360"/>
      <c r="AD4" s="361"/>
      <c r="AE4" s="34"/>
      <c r="AF4" s="34"/>
      <c r="AG4" s="34"/>
      <c r="AH4" s="34"/>
      <c r="AI4" s="34"/>
      <c r="AJ4" s="34"/>
      <c r="AK4" s="34"/>
      <c r="AL4" s="84"/>
      <c r="AS4" s="34"/>
    </row>
    <row r="5" spans="1:54" s="36" customFormat="1" ht="26.9" customHeight="1" thickBot="1">
      <c r="A5" s="91"/>
      <c r="C5" s="37"/>
      <c r="D5" s="77" t="s">
        <v>2472</v>
      </c>
      <c r="E5" s="37"/>
      <c r="F5" s="38"/>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85"/>
      <c r="AS5" s="38"/>
    </row>
    <row r="6" spans="1:54" s="43" customFormat="1" ht="40.5" customHeight="1">
      <c r="A6" s="92"/>
      <c r="B6" s="40"/>
      <c r="C6" s="40"/>
      <c r="D6" s="78"/>
      <c r="E6" s="41"/>
      <c r="F6" s="42"/>
      <c r="G6" s="362" t="s">
        <v>3414</v>
      </c>
      <c r="H6" s="362"/>
      <c r="I6" s="362"/>
      <c r="J6" s="362"/>
      <c r="K6" s="363" t="s">
        <v>3423</v>
      </c>
      <c r="L6" s="363"/>
      <c r="M6" s="363"/>
      <c r="N6" s="363"/>
      <c r="O6" s="363"/>
      <c r="P6" s="363"/>
      <c r="Q6" s="363"/>
      <c r="R6" s="363"/>
      <c r="S6" s="363"/>
      <c r="T6" s="363"/>
      <c r="U6" s="363"/>
      <c r="V6" s="364" t="s">
        <v>3422</v>
      </c>
      <c r="W6" s="364"/>
      <c r="X6" s="364"/>
      <c r="Y6" s="364"/>
      <c r="Z6" s="364"/>
      <c r="AA6" s="365" t="s">
        <v>3421</v>
      </c>
      <c r="AB6" s="366"/>
      <c r="AC6" s="366"/>
      <c r="AD6" s="367"/>
      <c r="AE6" s="368" t="s">
        <v>3420</v>
      </c>
      <c r="AF6" s="368"/>
      <c r="AG6" s="368"/>
      <c r="AH6" s="368"/>
      <c r="AI6" s="368"/>
      <c r="AJ6" s="368"/>
      <c r="AK6" s="346" t="s">
        <v>85</v>
      </c>
      <c r="AL6" s="347"/>
      <c r="AS6" s="41"/>
    </row>
    <row r="7" spans="1:54" s="47" customFormat="1" ht="283" customHeight="1">
      <c r="A7" s="79" t="s">
        <v>2473</v>
      </c>
      <c r="B7" s="44" t="s">
        <v>2474</v>
      </c>
      <c r="C7" s="44"/>
      <c r="D7" s="79" t="s">
        <v>2475</v>
      </c>
      <c r="E7" s="45" t="s">
        <v>2476</v>
      </c>
      <c r="F7" s="46" t="s">
        <v>2477</v>
      </c>
      <c r="G7" s="95" t="s">
        <v>2344</v>
      </c>
      <c r="H7" s="95" t="s">
        <v>2347</v>
      </c>
      <c r="I7" s="95" t="s">
        <v>3410</v>
      </c>
      <c r="J7" s="96" t="s">
        <v>2352</v>
      </c>
      <c r="K7" s="97" t="s">
        <v>3412</v>
      </c>
      <c r="L7" s="97" t="s">
        <v>2355</v>
      </c>
      <c r="M7" s="97" t="s">
        <v>2452</v>
      </c>
      <c r="N7" s="97" t="s">
        <v>316</v>
      </c>
      <c r="O7" s="97" t="s">
        <v>2453</v>
      </c>
      <c r="P7" s="97" t="s">
        <v>2454</v>
      </c>
      <c r="Q7" s="97" t="s">
        <v>2455</v>
      </c>
      <c r="R7" s="97" t="s">
        <v>2456</v>
      </c>
      <c r="S7" s="97" t="s">
        <v>2457</v>
      </c>
      <c r="T7" s="97" t="s">
        <v>2483</v>
      </c>
      <c r="U7" s="97" t="s">
        <v>2360</v>
      </c>
      <c r="V7" s="98" t="s">
        <v>2479</v>
      </c>
      <c r="W7" s="98" t="s">
        <v>2349</v>
      </c>
      <c r="X7" s="98" t="s">
        <v>3411</v>
      </c>
      <c r="Y7" s="98" t="s">
        <v>2351</v>
      </c>
      <c r="Z7" s="98" t="s">
        <v>2353</v>
      </c>
      <c r="AA7" s="100" t="s">
        <v>3426</v>
      </c>
      <c r="AB7" s="100" t="s">
        <v>2459</v>
      </c>
      <c r="AC7" s="100" t="s">
        <v>2460</v>
      </c>
      <c r="AD7" s="100" t="s">
        <v>2458</v>
      </c>
      <c r="AE7" s="99" t="s">
        <v>3413</v>
      </c>
      <c r="AF7" s="99" t="s">
        <v>2354</v>
      </c>
      <c r="AG7" s="99" t="s">
        <v>2357</v>
      </c>
      <c r="AH7" s="99" t="s">
        <v>2356</v>
      </c>
      <c r="AI7" s="99" t="s">
        <v>2359</v>
      </c>
      <c r="AJ7" s="99" t="s">
        <v>2481</v>
      </c>
      <c r="AK7" s="348"/>
      <c r="AL7" s="349"/>
      <c r="AS7" s="45" t="s">
        <v>2476</v>
      </c>
      <c r="AT7" s="48"/>
      <c r="AU7" s="48"/>
    </row>
    <row r="8" spans="1:54" s="43" customFormat="1" ht="24" customHeight="1" thickBot="1">
      <c r="A8" s="80"/>
      <c r="B8" s="49"/>
      <c r="C8" s="49"/>
      <c r="D8" s="80"/>
      <c r="E8" s="50"/>
      <c r="F8" s="51"/>
      <c r="G8" s="52"/>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86"/>
      <c r="AM8" s="54"/>
      <c r="AN8" s="54"/>
      <c r="AO8" s="54"/>
      <c r="AP8" s="54"/>
      <c r="AQ8" s="54"/>
      <c r="AR8" s="54"/>
      <c r="AS8" s="50"/>
      <c r="AT8" s="55"/>
      <c r="AU8" s="94" t="s">
        <v>3425</v>
      </c>
      <c r="AV8" s="54"/>
      <c r="AW8" s="54"/>
      <c r="AX8" s="54"/>
      <c r="AY8" s="54"/>
      <c r="AZ8" s="54"/>
      <c r="BA8" s="54"/>
      <c r="BB8" s="54"/>
    </row>
    <row r="9" spans="1:54" s="43" customFormat="1" ht="41.5" customHeight="1">
      <c r="A9" s="80">
        <v>1</v>
      </c>
      <c r="B9" s="56"/>
      <c r="C9" s="57"/>
      <c r="D9" s="81" t="s">
        <v>2491</v>
      </c>
      <c r="E9" s="58" t="str">
        <f>HYPERLINK(AT9,AS9)</f>
        <v>青木　一剛</v>
      </c>
      <c r="F9" s="59" t="s">
        <v>3172</v>
      </c>
      <c r="G9" s="60" t="s">
        <v>2470</v>
      </c>
      <c r="H9" s="60" t="s">
        <v>2470</v>
      </c>
      <c r="I9" s="60" t="s">
        <v>2470</v>
      </c>
      <c r="J9" s="60"/>
      <c r="K9" s="60" t="s">
        <v>2470</v>
      </c>
      <c r="L9" s="60"/>
      <c r="M9" s="60" t="s">
        <v>2470</v>
      </c>
      <c r="N9" s="60"/>
      <c r="O9" s="60"/>
      <c r="P9" s="60" t="s">
        <v>2470</v>
      </c>
      <c r="Q9" s="60"/>
      <c r="R9" s="60"/>
      <c r="S9" s="60"/>
      <c r="T9" s="60" t="s">
        <v>2470</v>
      </c>
      <c r="U9" s="60" t="s">
        <v>2470</v>
      </c>
      <c r="V9" s="60" t="s">
        <v>2470</v>
      </c>
      <c r="W9" s="60" t="s">
        <v>2470</v>
      </c>
      <c r="X9" s="60"/>
      <c r="Y9" s="60"/>
      <c r="Z9" s="60"/>
      <c r="AA9" s="60"/>
      <c r="AB9" s="60" t="s">
        <v>2470</v>
      </c>
      <c r="AC9" s="60"/>
      <c r="AD9" s="60"/>
      <c r="AE9" s="60" t="s">
        <v>2470</v>
      </c>
      <c r="AF9" s="60"/>
      <c r="AG9" s="60"/>
      <c r="AH9" s="60"/>
      <c r="AI9" s="60"/>
      <c r="AJ9" s="60"/>
      <c r="AK9" s="60"/>
      <c r="AL9" s="87" t="s">
        <v>3137</v>
      </c>
      <c r="AM9" s="61"/>
      <c r="AN9" s="61"/>
      <c r="AO9" s="61"/>
      <c r="AP9" s="61"/>
      <c r="AQ9" s="61"/>
      <c r="AR9" s="61"/>
      <c r="AS9" s="62" t="s">
        <v>2492</v>
      </c>
      <c r="AT9" s="63" t="str">
        <f t="shared" ref="AT9:AT72" si="0">$AU$8&amp;$AU9&amp;"_2026.pdf"</f>
        <v>https://www.r-ict-advisor.jp/prom/chiiki_adviser/R8_profile/001_2026.pdf</v>
      </c>
      <c r="AU9" s="64" t="s">
        <v>2490</v>
      </c>
      <c r="AV9" s="61"/>
      <c r="AW9" s="61"/>
      <c r="AX9" s="61"/>
      <c r="AY9" s="61"/>
      <c r="AZ9" s="61"/>
      <c r="BA9" s="61"/>
      <c r="BB9" s="61"/>
    </row>
    <row r="10" spans="1:54" s="43" customFormat="1" ht="41.5" customHeight="1">
      <c r="A10" s="80">
        <v>2</v>
      </c>
      <c r="B10" s="56"/>
      <c r="C10" s="57"/>
      <c r="D10" s="81" t="s">
        <v>2494</v>
      </c>
      <c r="E10" s="58" t="str">
        <f t="shared" ref="E10:E73" si="1">HYPERLINK(AT10,AS10)</f>
        <v>青木　和人</v>
      </c>
      <c r="F10" s="59" t="s">
        <v>3173</v>
      </c>
      <c r="G10" s="60"/>
      <c r="H10" s="60"/>
      <c r="I10" s="60"/>
      <c r="J10" s="60"/>
      <c r="K10" s="60"/>
      <c r="L10" s="60"/>
      <c r="M10" s="60"/>
      <c r="N10" s="60"/>
      <c r="O10" s="60"/>
      <c r="P10" s="60"/>
      <c r="Q10" s="60"/>
      <c r="R10" s="60"/>
      <c r="S10" s="60" t="s">
        <v>2470</v>
      </c>
      <c r="T10" s="60"/>
      <c r="U10" s="60"/>
      <c r="V10" s="60" t="s">
        <v>2470</v>
      </c>
      <c r="W10" s="60" t="s">
        <v>2470</v>
      </c>
      <c r="X10" s="60"/>
      <c r="Y10" s="60"/>
      <c r="Z10" s="60"/>
      <c r="AA10" s="60"/>
      <c r="AB10" s="60"/>
      <c r="AC10" s="60" t="s">
        <v>2470</v>
      </c>
      <c r="AD10" s="60" t="s">
        <v>2470</v>
      </c>
      <c r="AE10" s="60" t="s">
        <v>2470</v>
      </c>
      <c r="AF10" s="60"/>
      <c r="AG10" s="60"/>
      <c r="AH10" s="60"/>
      <c r="AI10" s="60"/>
      <c r="AJ10" s="60"/>
      <c r="AK10" s="60"/>
      <c r="AL10" s="87" t="s">
        <v>3137</v>
      </c>
      <c r="AM10" s="61"/>
      <c r="AN10" s="61"/>
      <c r="AO10" s="61"/>
      <c r="AP10" s="61"/>
      <c r="AQ10" s="61"/>
      <c r="AR10" s="61"/>
      <c r="AS10" s="62" t="s">
        <v>2495</v>
      </c>
      <c r="AT10" s="63" t="str">
        <f t="shared" si="0"/>
        <v>https://www.r-ict-advisor.jp/prom/chiiki_adviser/R8_profile/002_2026.pdf</v>
      </c>
      <c r="AU10" s="64" t="s">
        <v>2496</v>
      </c>
      <c r="AV10" s="61"/>
      <c r="AW10" s="61"/>
      <c r="AX10" s="61"/>
      <c r="AY10" s="61"/>
      <c r="AZ10" s="61"/>
      <c r="BA10" s="61"/>
      <c r="BB10" s="61"/>
    </row>
    <row r="11" spans="1:54" s="43" customFormat="1" ht="41.5" customHeight="1">
      <c r="A11" s="80">
        <v>3</v>
      </c>
      <c r="B11" s="56"/>
      <c r="C11" s="57"/>
      <c r="D11" s="81" t="s">
        <v>2497</v>
      </c>
      <c r="E11" s="58" t="str">
        <f t="shared" si="1"/>
        <v>淺野　隆夫</v>
      </c>
      <c r="F11" s="59" t="s">
        <v>3174</v>
      </c>
      <c r="G11" s="60"/>
      <c r="H11" s="60"/>
      <c r="I11" s="60"/>
      <c r="J11" s="60"/>
      <c r="K11" s="60"/>
      <c r="L11" s="60"/>
      <c r="M11" s="60"/>
      <c r="N11" s="60"/>
      <c r="O11" s="60"/>
      <c r="P11" s="60"/>
      <c r="Q11" s="60"/>
      <c r="R11" s="60"/>
      <c r="S11" s="60"/>
      <c r="T11" s="60"/>
      <c r="U11" s="60"/>
      <c r="V11" s="60"/>
      <c r="W11" s="60"/>
      <c r="X11" s="60"/>
      <c r="Y11" s="60"/>
      <c r="Z11" s="60"/>
      <c r="AA11" s="60"/>
      <c r="AB11" s="60"/>
      <c r="AC11" s="60" t="s">
        <v>2470</v>
      </c>
      <c r="AD11" s="60"/>
      <c r="AE11" s="60"/>
      <c r="AF11" s="60"/>
      <c r="AG11" s="60"/>
      <c r="AH11" s="60"/>
      <c r="AI11" s="60"/>
      <c r="AJ11" s="60"/>
      <c r="AK11" s="60"/>
      <c r="AL11" s="87" t="s">
        <v>3137</v>
      </c>
      <c r="AM11" s="61"/>
      <c r="AN11" s="61"/>
      <c r="AO11" s="61"/>
      <c r="AP11" s="61"/>
      <c r="AQ11" s="61"/>
      <c r="AR11" s="61"/>
      <c r="AS11" s="62" t="s">
        <v>2498</v>
      </c>
      <c r="AT11" s="63" t="str">
        <f t="shared" si="0"/>
        <v>https://www.r-ict-advisor.jp/prom/chiiki_adviser/R8_profile/003_2026.pdf</v>
      </c>
      <c r="AU11" s="64" t="s">
        <v>2499</v>
      </c>
      <c r="AV11" s="61"/>
      <c r="AW11" s="61"/>
      <c r="AX11" s="61"/>
      <c r="AY11" s="61"/>
      <c r="AZ11" s="61"/>
      <c r="BA11" s="61"/>
      <c r="BB11" s="61"/>
    </row>
    <row r="12" spans="1:54" s="43" customFormat="1" ht="41.5" customHeight="1">
      <c r="A12" s="80">
        <v>4</v>
      </c>
      <c r="B12" s="56"/>
      <c r="C12" s="57"/>
      <c r="D12" s="81" t="s">
        <v>2501</v>
      </c>
      <c r="E12" s="58" t="str">
        <f t="shared" si="1"/>
        <v>東　富彦</v>
      </c>
      <c r="F12" s="59" t="s">
        <v>3290</v>
      </c>
      <c r="G12" s="60"/>
      <c r="H12" s="60"/>
      <c r="I12" s="60"/>
      <c r="J12" s="60"/>
      <c r="K12" s="60"/>
      <c r="L12" s="60"/>
      <c r="M12" s="60"/>
      <c r="N12" s="60"/>
      <c r="O12" s="60"/>
      <c r="P12" s="60"/>
      <c r="Q12" s="60"/>
      <c r="R12" s="60"/>
      <c r="S12" s="60"/>
      <c r="T12" s="60"/>
      <c r="U12" s="60"/>
      <c r="V12" s="60" t="s">
        <v>2470</v>
      </c>
      <c r="W12" s="60" t="s">
        <v>2470</v>
      </c>
      <c r="X12" s="60"/>
      <c r="Y12" s="60"/>
      <c r="Z12" s="60"/>
      <c r="AA12" s="60"/>
      <c r="AB12" s="60"/>
      <c r="AC12" s="60"/>
      <c r="AD12" s="60"/>
      <c r="AE12" s="60" t="s">
        <v>2470</v>
      </c>
      <c r="AF12" s="60"/>
      <c r="AG12" s="60"/>
      <c r="AH12" s="60"/>
      <c r="AI12" s="60"/>
      <c r="AJ12" s="60"/>
      <c r="AK12" s="60"/>
      <c r="AL12" s="87" t="s">
        <v>3137</v>
      </c>
      <c r="AM12" s="61"/>
      <c r="AN12" s="61"/>
      <c r="AO12" s="61"/>
      <c r="AP12" s="61"/>
      <c r="AQ12" s="61"/>
      <c r="AR12" s="61"/>
      <c r="AS12" s="62" t="s">
        <v>2502</v>
      </c>
      <c r="AT12" s="63" t="str">
        <f t="shared" si="0"/>
        <v>https://www.r-ict-advisor.jp/prom/chiiki_adviser/R8_profile/004_2026.pdf</v>
      </c>
      <c r="AU12" s="64" t="s">
        <v>2500</v>
      </c>
      <c r="AV12" s="61"/>
      <c r="AW12" s="61"/>
      <c r="AX12" s="61"/>
      <c r="AY12" s="61"/>
      <c r="AZ12" s="61"/>
      <c r="BA12" s="61"/>
      <c r="BB12" s="61"/>
    </row>
    <row r="13" spans="1:54" s="43" customFormat="1" ht="41.5" customHeight="1">
      <c r="A13" s="80">
        <v>5</v>
      </c>
      <c r="B13" s="56"/>
      <c r="C13" s="57"/>
      <c r="D13" s="81" t="s">
        <v>2504</v>
      </c>
      <c r="E13" s="58" t="str">
        <f t="shared" si="1"/>
        <v>新井　イスマイル</v>
      </c>
      <c r="F13" s="59" t="s">
        <v>3175</v>
      </c>
      <c r="G13" s="60"/>
      <c r="H13" s="60"/>
      <c r="I13" s="60"/>
      <c r="J13" s="60" t="s">
        <v>2466</v>
      </c>
      <c r="K13" s="60"/>
      <c r="L13" s="60" t="s">
        <v>2466</v>
      </c>
      <c r="M13" s="60"/>
      <c r="N13" s="60"/>
      <c r="O13" s="60"/>
      <c r="P13" s="60"/>
      <c r="Q13" s="60"/>
      <c r="R13" s="60"/>
      <c r="S13" s="60" t="s">
        <v>2466</v>
      </c>
      <c r="T13" s="60" t="s">
        <v>2466</v>
      </c>
      <c r="U13" s="60"/>
      <c r="V13" s="60" t="s">
        <v>2470</v>
      </c>
      <c r="W13" s="60" t="s">
        <v>2470</v>
      </c>
      <c r="X13" s="60" t="s">
        <v>2470</v>
      </c>
      <c r="Y13" s="60" t="s">
        <v>2466</v>
      </c>
      <c r="Z13" s="60"/>
      <c r="AA13" s="60" t="s">
        <v>2466</v>
      </c>
      <c r="AB13" s="60"/>
      <c r="AC13" s="60"/>
      <c r="AD13" s="60" t="s">
        <v>2470</v>
      </c>
      <c r="AE13" s="60" t="s">
        <v>2470</v>
      </c>
      <c r="AF13" s="60"/>
      <c r="AG13" s="60" t="s">
        <v>2466</v>
      </c>
      <c r="AH13" s="60" t="s">
        <v>2466</v>
      </c>
      <c r="AI13" s="60" t="s">
        <v>2466</v>
      </c>
      <c r="AJ13" s="60"/>
      <c r="AK13" s="60"/>
      <c r="AL13" s="87" t="s">
        <v>3137</v>
      </c>
      <c r="AM13" s="61"/>
      <c r="AN13" s="61"/>
      <c r="AO13" s="61"/>
      <c r="AP13" s="61"/>
      <c r="AQ13" s="61"/>
      <c r="AR13" s="61"/>
      <c r="AS13" s="62" t="s">
        <v>2505</v>
      </c>
      <c r="AT13" s="63" t="str">
        <f t="shared" si="0"/>
        <v>https://www.r-ict-advisor.jp/prom/chiiki_adviser/R8_profile/005_2026.pdf</v>
      </c>
      <c r="AU13" s="64" t="s">
        <v>2503</v>
      </c>
      <c r="AV13" s="61"/>
      <c r="AW13" s="61"/>
      <c r="AX13" s="61"/>
      <c r="AY13" s="61"/>
      <c r="AZ13" s="61"/>
      <c r="BA13" s="61"/>
      <c r="BB13" s="61"/>
    </row>
    <row r="14" spans="1:54" s="43" customFormat="1" ht="41.5" customHeight="1">
      <c r="A14" s="80">
        <v>6</v>
      </c>
      <c r="B14" s="56"/>
      <c r="C14" s="57"/>
      <c r="D14" s="81" t="s">
        <v>2507</v>
      </c>
      <c r="E14" s="58" t="str">
        <f t="shared" si="1"/>
        <v>新井　千乃</v>
      </c>
      <c r="F14" s="59" t="s">
        <v>3176</v>
      </c>
      <c r="G14" s="60"/>
      <c r="H14" s="60"/>
      <c r="I14" s="60"/>
      <c r="J14" s="60"/>
      <c r="K14" s="60"/>
      <c r="L14" s="60"/>
      <c r="M14" s="60"/>
      <c r="N14" s="60"/>
      <c r="O14" s="60"/>
      <c r="P14" s="60"/>
      <c r="Q14" s="60"/>
      <c r="R14" s="60"/>
      <c r="S14" s="60"/>
      <c r="T14" s="60"/>
      <c r="U14" s="60"/>
      <c r="V14" s="60" t="s">
        <v>2470</v>
      </c>
      <c r="W14" s="60" t="s">
        <v>2470</v>
      </c>
      <c r="X14" s="60"/>
      <c r="Y14" s="60"/>
      <c r="Z14" s="60"/>
      <c r="AA14" s="60"/>
      <c r="AB14" s="60"/>
      <c r="AC14" s="60"/>
      <c r="AD14" s="60" t="s">
        <v>2470</v>
      </c>
      <c r="AE14" s="60" t="s">
        <v>2470</v>
      </c>
      <c r="AF14" s="60"/>
      <c r="AG14" s="60"/>
      <c r="AH14" s="60"/>
      <c r="AI14" s="60"/>
      <c r="AJ14" s="60"/>
      <c r="AK14" s="60" t="s">
        <v>2466</v>
      </c>
      <c r="AL14" s="87" t="s">
        <v>3346</v>
      </c>
      <c r="AM14" s="61"/>
      <c r="AN14" s="61"/>
      <c r="AO14" s="61"/>
      <c r="AP14" s="61"/>
      <c r="AQ14" s="61"/>
      <c r="AR14" s="61"/>
      <c r="AS14" s="62" t="s">
        <v>2508</v>
      </c>
      <c r="AT14" s="63" t="str">
        <f t="shared" si="0"/>
        <v>https://www.r-ict-advisor.jp/prom/chiiki_adviser/R8_profile/006_2026.pdf</v>
      </c>
      <c r="AU14" s="64" t="s">
        <v>2506</v>
      </c>
      <c r="AV14" s="61"/>
      <c r="AW14" s="61"/>
      <c r="AX14" s="61"/>
      <c r="AY14" s="61"/>
      <c r="AZ14" s="61"/>
      <c r="BA14" s="61"/>
      <c r="BB14" s="61"/>
    </row>
    <row r="15" spans="1:54" s="43" customFormat="1" ht="41.5" customHeight="1">
      <c r="A15" s="80">
        <v>7</v>
      </c>
      <c r="B15" s="56"/>
      <c r="C15" s="57"/>
      <c r="D15" s="81" t="s">
        <v>2510</v>
      </c>
      <c r="E15" s="58" t="str">
        <f t="shared" si="1"/>
        <v>荒木　克彦</v>
      </c>
      <c r="F15" s="59" t="s">
        <v>3177</v>
      </c>
      <c r="G15" s="60" t="s">
        <v>2466</v>
      </c>
      <c r="H15" s="60" t="s">
        <v>2466</v>
      </c>
      <c r="I15" s="60" t="s">
        <v>2466</v>
      </c>
      <c r="J15" s="60" t="s">
        <v>2470</v>
      </c>
      <c r="K15" s="60" t="s">
        <v>2466</v>
      </c>
      <c r="L15" s="60" t="s">
        <v>2466</v>
      </c>
      <c r="M15" s="60" t="s">
        <v>2466</v>
      </c>
      <c r="N15" s="60"/>
      <c r="O15" s="60" t="s">
        <v>2466</v>
      </c>
      <c r="P15" s="60" t="s">
        <v>2466</v>
      </c>
      <c r="Q15" s="60"/>
      <c r="R15" s="60" t="s">
        <v>2470</v>
      </c>
      <c r="S15" s="60" t="s">
        <v>2466</v>
      </c>
      <c r="T15" s="60" t="s">
        <v>2466</v>
      </c>
      <c r="U15" s="60" t="s">
        <v>2466</v>
      </c>
      <c r="V15" s="60" t="s">
        <v>2466</v>
      </c>
      <c r="W15" s="60" t="s">
        <v>2470</v>
      </c>
      <c r="X15" s="60" t="s">
        <v>2466</v>
      </c>
      <c r="Y15" s="60" t="s">
        <v>2466</v>
      </c>
      <c r="Z15" s="60" t="s">
        <v>2466</v>
      </c>
      <c r="AA15" s="60"/>
      <c r="AB15" s="60" t="s">
        <v>2466</v>
      </c>
      <c r="AC15" s="60"/>
      <c r="AD15" s="60" t="s">
        <v>2466</v>
      </c>
      <c r="AE15" s="60"/>
      <c r="AF15" s="60"/>
      <c r="AG15" s="60" t="s">
        <v>2466</v>
      </c>
      <c r="AH15" s="60" t="s">
        <v>2466</v>
      </c>
      <c r="AI15" s="60"/>
      <c r="AJ15" s="60"/>
      <c r="AK15" s="60"/>
      <c r="AL15" s="87" t="s">
        <v>3137</v>
      </c>
      <c r="AM15" s="61"/>
      <c r="AN15" s="61"/>
      <c r="AO15" s="61"/>
      <c r="AP15" s="61"/>
      <c r="AQ15" s="61"/>
      <c r="AR15" s="61"/>
      <c r="AS15" s="62" t="s">
        <v>2511</v>
      </c>
      <c r="AT15" s="63" t="str">
        <f t="shared" si="0"/>
        <v>https://www.r-ict-advisor.jp/prom/chiiki_adviser/R8_profile/007_2026.pdf</v>
      </c>
      <c r="AU15" s="64" t="s">
        <v>2509</v>
      </c>
      <c r="AV15" s="61"/>
      <c r="AW15" s="61"/>
      <c r="AX15" s="61"/>
      <c r="AY15" s="61"/>
      <c r="AZ15" s="61"/>
      <c r="BA15" s="61"/>
      <c r="BB15" s="61"/>
    </row>
    <row r="16" spans="1:54" s="43" customFormat="1" ht="41.5" customHeight="1">
      <c r="A16" s="80">
        <v>8</v>
      </c>
      <c r="B16" s="56"/>
      <c r="C16" s="57"/>
      <c r="D16" s="81" t="s">
        <v>2513</v>
      </c>
      <c r="E16" s="58" t="str">
        <f t="shared" si="1"/>
        <v>粟津　千草​</v>
      </c>
      <c r="F16" s="59" t="s">
        <v>3291</v>
      </c>
      <c r="G16" s="60"/>
      <c r="H16" s="60" t="s">
        <v>2466</v>
      </c>
      <c r="I16" s="60"/>
      <c r="J16" s="60" t="s">
        <v>2470</v>
      </c>
      <c r="K16" s="60"/>
      <c r="L16" s="60"/>
      <c r="M16" s="60"/>
      <c r="N16" s="60"/>
      <c r="O16" s="60"/>
      <c r="P16" s="60" t="s">
        <v>2466</v>
      </c>
      <c r="Q16" s="60" t="s">
        <v>2468</v>
      </c>
      <c r="R16" s="60"/>
      <c r="S16" s="60"/>
      <c r="T16" s="60"/>
      <c r="U16" s="60"/>
      <c r="V16" s="60"/>
      <c r="W16" s="60" t="s">
        <v>2466</v>
      </c>
      <c r="X16" s="60"/>
      <c r="Y16" s="60"/>
      <c r="Z16" s="60"/>
      <c r="AA16" s="60" t="s">
        <v>2466</v>
      </c>
      <c r="AB16" s="60" t="s">
        <v>2470</v>
      </c>
      <c r="AC16" s="60" t="s">
        <v>2466</v>
      </c>
      <c r="AD16" s="60"/>
      <c r="AE16" s="60"/>
      <c r="AF16" s="60" t="s">
        <v>2466</v>
      </c>
      <c r="AG16" s="60"/>
      <c r="AH16" s="60"/>
      <c r="AI16" s="60"/>
      <c r="AJ16" s="60"/>
      <c r="AK16" s="60"/>
      <c r="AL16" s="87" t="s">
        <v>3137</v>
      </c>
      <c r="AM16" s="61"/>
      <c r="AN16" s="61"/>
      <c r="AO16" s="61"/>
      <c r="AP16" s="61"/>
      <c r="AQ16" s="61"/>
      <c r="AR16" s="61"/>
      <c r="AS16" s="62" t="s">
        <v>2514</v>
      </c>
      <c r="AT16" s="63" t="str">
        <f t="shared" si="0"/>
        <v>https://www.r-ict-advisor.jp/prom/chiiki_adviser/R8_profile/008_2026.pdf</v>
      </c>
      <c r="AU16" s="64" t="s">
        <v>2512</v>
      </c>
      <c r="AV16" s="61"/>
      <c r="AW16" s="61"/>
      <c r="AX16" s="61"/>
      <c r="AY16" s="61"/>
      <c r="AZ16" s="61"/>
      <c r="BA16" s="61"/>
      <c r="BB16" s="61"/>
    </row>
    <row r="17" spans="1:47" s="43" customFormat="1" ht="41.5" customHeight="1">
      <c r="A17" s="80">
        <v>9</v>
      </c>
      <c r="B17" s="56"/>
      <c r="C17" s="57"/>
      <c r="D17" s="81" t="s">
        <v>2516</v>
      </c>
      <c r="E17" s="58" t="str">
        <f t="shared" si="1"/>
        <v>安藤　未希</v>
      </c>
      <c r="F17" s="59" t="s">
        <v>2517</v>
      </c>
      <c r="G17" s="60"/>
      <c r="H17" s="60"/>
      <c r="I17" s="60"/>
      <c r="J17" s="60"/>
      <c r="K17" s="60"/>
      <c r="L17" s="60"/>
      <c r="M17" s="60"/>
      <c r="N17" s="60"/>
      <c r="O17" s="60"/>
      <c r="P17" s="60"/>
      <c r="Q17" s="60"/>
      <c r="R17" s="60"/>
      <c r="S17" s="60"/>
      <c r="T17" s="60"/>
      <c r="U17" s="60"/>
      <c r="V17" s="60"/>
      <c r="W17" s="60"/>
      <c r="X17" s="60"/>
      <c r="Y17" s="60"/>
      <c r="Z17" s="60"/>
      <c r="AA17" s="60"/>
      <c r="AB17" s="60" t="s">
        <v>2470</v>
      </c>
      <c r="AC17" s="60"/>
      <c r="AD17" s="60"/>
      <c r="AE17" s="60"/>
      <c r="AF17" s="60"/>
      <c r="AG17" s="60"/>
      <c r="AH17" s="60"/>
      <c r="AI17" s="60"/>
      <c r="AJ17" s="60"/>
      <c r="AK17" s="60"/>
      <c r="AL17" s="87" t="s">
        <v>3137</v>
      </c>
      <c r="AM17" s="61"/>
      <c r="AN17" s="61"/>
      <c r="AO17" s="61"/>
      <c r="AP17" s="61"/>
      <c r="AQ17" s="61"/>
      <c r="AR17" s="61"/>
      <c r="AS17" s="62" t="s">
        <v>2518</v>
      </c>
      <c r="AT17" s="63" t="str">
        <f t="shared" si="0"/>
        <v>https://www.r-ict-advisor.jp/prom/chiiki_adviser/R8_profile/009_2026.pdf</v>
      </c>
      <c r="AU17" s="64" t="s">
        <v>2519</v>
      </c>
    </row>
    <row r="18" spans="1:47" s="43" customFormat="1" ht="41.5" customHeight="1">
      <c r="A18" s="80">
        <v>10</v>
      </c>
      <c r="B18" s="56"/>
      <c r="C18" s="57"/>
      <c r="D18" s="81" t="s">
        <v>2520</v>
      </c>
      <c r="E18" s="58" t="str">
        <f t="shared" si="1"/>
        <v>家中　賢作</v>
      </c>
      <c r="F18" s="59" t="s">
        <v>2521</v>
      </c>
      <c r="G18" s="60"/>
      <c r="H18" s="60"/>
      <c r="I18" s="60"/>
      <c r="J18" s="60"/>
      <c r="K18" s="60"/>
      <c r="L18" s="60" t="s">
        <v>2468</v>
      </c>
      <c r="M18" s="60"/>
      <c r="N18" s="60"/>
      <c r="O18" s="60"/>
      <c r="P18" s="60"/>
      <c r="Q18" s="60"/>
      <c r="R18" s="60"/>
      <c r="S18" s="60"/>
      <c r="T18" s="60"/>
      <c r="U18" s="60"/>
      <c r="V18" s="60" t="s">
        <v>2470</v>
      </c>
      <c r="W18" s="60" t="s">
        <v>2470</v>
      </c>
      <c r="X18" s="60"/>
      <c r="Y18" s="60"/>
      <c r="Z18" s="60" t="s">
        <v>2470</v>
      </c>
      <c r="AA18" s="60" t="s">
        <v>2470</v>
      </c>
      <c r="AB18" s="60"/>
      <c r="AC18" s="60"/>
      <c r="AD18" s="60" t="s">
        <v>2470</v>
      </c>
      <c r="AE18" s="60" t="s">
        <v>2470</v>
      </c>
      <c r="AF18" s="60"/>
      <c r="AG18" s="60"/>
      <c r="AH18" s="60"/>
      <c r="AI18" s="60"/>
      <c r="AJ18" s="60" t="s">
        <v>2470</v>
      </c>
      <c r="AK18" s="60"/>
      <c r="AL18" s="87" t="s">
        <v>3137</v>
      </c>
      <c r="AM18" s="61"/>
      <c r="AN18" s="61"/>
      <c r="AO18" s="61"/>
      <c r="AP18" s="61"/>
      <c r="AQ18" s="61"/>
      <c r="AR18" s="61"/>
      <c r="AS18" s="62" t="s">
        <v>2522</v>
      </c>
      <c r="AT18" s="63" t="str">
        <f t="shared" si="0"/>
        <v>https://www.r-ict-advisor.jp/prom/chiiki_adviser/R8_profile/010_2026.pdf</v>
      </c>
      <c r="AU18" s="64" t="s">
        <v>2523</v>
      </c>
    </row>
    <row r="19" spans="1:47" s="43" customFormat="1" ht="41.5" customHeight="1">
      <c r="A19" s="80">
        <v>11</v>
      </c>
      <c r="B19" s="56"/>
      <c r="C19" s="57"/>
      <c r="D19" s="81" t="s">
        <v>2524</v>
      </c>
      <c r="E19" s="58" t="str">
        <f t="shared" si="1"/>
        <v>池田　昌人</v>
      </c>
      <c r="F19" s="59" t="s">
        <v>3178</v>
      </c>
      <c r="G19" s="60"/>
      <c r="H19" s="60"/>
      <c r="I19" s="60" t="s">
        <v>2468</v>
      </c>
      <c r="J19" s="60" t="s">
        <v>2468</v>
      </c>
      <c r="K19" s="60"/>
      <c r="L19" s="60"/>
      <c r="M19" s="60"/>
      <c r="N19" s="60"/>
      <c r="O19" s="60"/>
      <c r="P19" s="60"/>
      <c r="Q19" s="60"/>
      <c r="R19" s="60"/>
      <c r="S19" s="60"/>
      <c r="T19" s="60"/>
      <c r="U19" s="60" t="s">
        <v>2468</v>
      </c>
      <c r="V19" s="60"/>
      <c r="W19" s="60" t="s">
        <v>2468</v>
      </c>
      <c r="X19" s="60" t="s">
        <v>2468</v>
      </c>
      <c r="Y19" s="60"/>
      <c r="Z19" s="60"/>
      <c r="AA19" s="60" t="s">
        <v>2468</v>
      </c>
      <c r="AB19" s="60"/>
      <c r="AC19" s="60"/>
      <c r="AD19" s="60"/>
      <c r="AE19" s="60"/>
      <c r="AF19" s="60"/>
      <c r="AG19" s="60" t="s">
        <v>2468</v>
      </c>
      <c r="AH19" s="60" t="s">
        <v>2468</v>
      </c>
      <c r="AI19" s="60" t="s">
        <v>2468</v>
      </c>
      <c r="AJ19" s="60"/>
      <c r="AK19" s="60"/>
      <c r="AL19" s="87" t="s">
        <v>3137</v>
      </c>
      <c r="AM19" s="61"/>
      <c r="AN19" s="61"/>
      <c r="AO19" s="61"/>
      <c r="AP19" s="61"/>
      <c r="AQ19" s="61"/>
      <c r="AR19" s="61"/>
      <c r="AS19" s="62" t="s">
        <v>2525</v>
      </c>
      <c r="AT19" s="63" t="str">
        <f t="shared" si="0"/>
        <v>https://www.r-ict-advisor.jp/prom/chiiki_adviser/R8_profile/011_2026.pdf</v>
      </c>
      <c r="AU19" s="64" t="s">
        <v>2526</v>
      </c>
    </row>
    <row r="20" spans="1:47" s="43" customFormat="1" ht="41.5" customHeight="1">
      <c r="A20" s="80">
        <v>12</v>
      </c>
      <c r="B20" s="56"/>
      <c r="C20" s="57"/>
      <c r="D20" s="81" t="s">
        <v>2527</v>
      </c>
      <c r="E20" s="58" t="str">
        <f t="shared" si="1"/>
        <v>生駒　祐一</v>
      </c>
      <c r="F20" s="59" t="s">
        <v>2528</v>
      </c>
      <c r="G20" s="60"/>
      <c r="H20" s="60"/>
      <c r="I20" s="60"/>
      <c r="J20" s="60"/>
      <c r="K20" s="60" t="s">
        <v>2466</v>
      </c>
      <c r="L20" s="60"/>
      <c r="M20" s="60"/>
      <c r="N20" s="60"/>
      <c r="O20" s="60"/>
      <c r="P20" s="60"/>
      <c r="Q20" s="60"/>
      <c r="R20" s="60" t="s">
        <v>2470</v>
      </c>
      <c r="S20" s="60"/>
      <c r="T20" s="60"/>
      <c r="U20" s="60"/>
      <c r="V20" s="60"/>
      <c r="W20" s="60" t="s">
        <v>2466</v>
      </c>
      <c r="X20" s="60"/>
      <c r="Y20" s="60"/>
      <c r="Z20" s="60"/>
      <c r="AA20" s="60"/>
      <c r="AB20" s="60"/>
      <c r="AC20" s="60"/>
      <c r="AD20" s="60"/>
      <c r="AE20" s="60"/>
      <c r="AF20" s="60"/>
      <c r="AG20" s="60"/>
      <c r="AH20" s="60"/>
      <c r="AI20" s="60"/>
      <c r="AJ20" s="60"/>
      <c r="AK20" s="60"/>
      <c r="AL20" s="87" t="s">
        <v>3137</v>
      </c>
      <c r="AM20" s="61"/>
      <c r="AN20" s="61"/>
      <c r="AO20" s="61"/>
      <c r="AP20" s="61"/>
      <c r="AQ20" s="61"/>
      <c r="AR20" s="61"/>
      <c r="AS20" s="62" t="s">
        <v>2529</v>
      </c>
      <c r="AT20" s="63" t="str">
        <f t="shared" si="0"/>
        <v>https://www.r-ict-advisor.jp/prom/chiiki_adviser/R8_profile/012_2026.pdf</v>
      </c>
      <c r="AU20" s="64" t="s">
        <v>2530</v>
      </c>
    </row>
    <row r="21" spans="1:47" s="43" customFormat="1" ht="41.5" customHeight="1">
      <c r="A21" s="80">
        <v>13</v>
      </c>
      <c r="B21" s="56"/>
      <c r="C21" s="57"/>
      <c r="D21" s="81" t="s">
        <v>2532</v>
      </c>
      <c r="E21" s="58" t="str">
        <f t="shared" si="1"/>
        <v>石塚　清香</v>
      </c>
      <c r="F21" s="59" t="s">
        <v>3179</v>
      </c>
      <c r="G21" s="60" t="s">
        <v>2466</v>
      </c>
      <c r="H21" s="60" t="s">
        <v>2466</v>
      </c>
      <c r="I21" s="60" t="s">
        <v>2468</v>
      </c>
      <c r="J21" s="60"/>
      <c r="K21" s="60"/>
      <c r="L21" s="60" t="s">
        <v>2466</v>
      </c>
      <c r="M21" s="60"/>
      <c r="N21" s="60"/>
      <c r="O21" s="60"/>
      <c r="P21" s="60" t="s">
        <v>2466</v>
      </c>
      <c r="Q21" s="60" t="s">
        <v>2466</v>
      </c>
      <c r="R21" s="60"/>
      <c r="S21" s="60" t="s">
        <v>2466</v>
      </c>
      <c r="T21" s="60" t="s">
        <v>2466</v>
      </c>
      <c r="U21" s="60" t="s">
        <v>2466</v>
      </c>
      <c r="V21" s="60" t="s">
        <v>2466</v>
      </c>
      <c r="W21" s="60" t="s">
        <v>2466</v>
      </c>
      <c r="X21" s="60" t="s">
        <v>2466</v>
      </c>
      <c r="Y21" s="60"/>
      <c r="Z21" s="60" t="s">
        <v>2466</v>
      </c>
      <c r="AA21" s="60" t="s">
        <v>2470</v>
      </c>
      <c r="AB21" s="60" t="s">
        <v>2466</v>
      </c>
      <c r="AC21" s="60" t="s">
        <v>2466</v>
      </c>
      <c r="AD21" s="60" t="s">
        <v>2470</v>
      </c>
      <c r="AE21" s="60" t="s">
        <v>2470</v>
      </c>
      <c r="AF21" s="60" t="s">
        <v>2466</v>
      </c>
      <c r="AG21" s="60"/>
      <c r="AH21" s="60" t="s">
        <v>2466</v>
      </c>
      <c r="AI21" s="60"/>
      <c r="AJ21" s="60" t="s">
        <v>2466</v>
      </c>
      <c r="AK21" s="60"/>
      <c r="AL21" s="87" t="s">
        <v>3137</v>
      </c>
      <c r="AM21" s="61"/>
      <c r="AN21" s="61"/>
      <c r="AO21" s="61"/>
      <c r="AP21" s="61"/>
      <c r="AQ21" s="61"/>
      <c r="AR21" s="61"/>
      <c r="AS21" s="62" t="s">
        <v>2533</v>
      </c>
      <c r="AT21" s="63" t="str">
        <f t="shared" si="0"/>
        <v>https://www.r-ict-advisor.jp/prom/chiiki_adviser/R8_profile/013_2026.pdf</v>
      </c>
      <c r="AU21" s="64" t="s">
        <v>2531</v>
      </c>
    </row>
    <row r="22" spans="1:47" s="43" customFormat="1" ht="41.5" customHeight="1">
      <c r="A22" s="80">
        <v>14</v>
      </c>
      <c r="B22" s="56"/>
      <c r="C22" s="57"/>
      <c r="D22" s="81" t="s">
        <v>2536</v>
      </c>
      <c r="E22" s="58" t="str">
        <f t="shared" si="1"/>
        <v>石山　アンジュ</v>
      </c>
      <c r="F22" s="59" t="s">
        <v>3180</v>
      </c>
      <c r="G22" s="60" t="s">
        <v>2470</v>
      </c>
      <c r="H22" s="60"/>
      <c r="I22" s="60"/>
      <c r="J22" s="60"/>
      <c r="K22" s="60" t="s">
        <v>2470</v>
      </c>
      <c r="L22" s="60" t="s">
        <v>2470</v>
      </c>
      <c r="M22" s="60" t="s">
        <v>2470</v>
      </c>
      <c r="N22" s="60" t="s">
        <v>2470</v>
      </c>
      <c r="O22" s="60"/>
      <c r="P22" s="60" t="s">
        <v>2470</v>
      </c>
      <c r="Q22" s="60" t="s">
        <v>2468</v>
      </c>
      <c r="R22" s="60"/>
      <c r="S22" s="60" t="s">
        <v>2468</v>
      </c>
      <c r="T22" s="60" t="s">
        <v>2470</v>
      </c>
      <c r="U22" s="60" t="s">
        <v>2470</v>
      </c>
      <c r="V22" s="60" t="s">
        <v>2468</v>
      </c>
      <c r="W22" s="60" t="s">
        <v>2468</v>
      </c>
      <c r="X22" s="60"/>
      <c r="Y22" s="60"/>
      <c r="Z22" s="60"/>
      <c r="AA22" s="60"/>
      <c r="AB22" s="60"/>
      <c r="AC22" s="60"/>
      <c r="AD22" s="60"/>
      <c r="AE22" s="60"/>
      <c r="AF22" s="60"/>
      <c r="AG22" s="60"/>
      <c r="AH22" s="60"/>
      <c r="AI22" s="60"/>
      <c r="AJ22" s="60"/>
      <c r="AK22" s="60"/>
      <c r="AL22" s="87" t="s">
        <v>3137</v>
      </c>
      <c r="AM22" s="61"/>
      <c r="AN22" s="61"/>
      <c r="AO22" s="61"/>
      <c r="AP22" s="61"/>
      <c r="AQ22" s="61"/>
      <c r="AR22" s="61"/>
      <c r="AS22" s="62" t="s">
        <v>2537</v>
      </c>
      <c r="AT22" s="63" t="str">
        <f t="shared" si="0"/>
        <v>https://www.r-ict-advisor.jp/prom/chiiki_adviser/R8_profile/014_2026.pdf</v>
      </c>
      <c r="AU22" s="64" t="s">
        <v>2534</v>
      </c>
    </row>
    <row r="23" spans="1:47" s="43" customFormat="1" ht="41.5" customHeight="1">
      <c r="A23" s="80">
        <v>15</v>
      </c>
      <c r="B23" s="56"/>
      <c r="C23" s="57"/>
      <c r="D23" s="81" t="s">
        <v>2539</v>
      </c>
      <c r="E23" s="58" t="str">
        <f t="shared" si="1"/>
        <v>板倉　陽一郎</v>
      </c>
      <c r="F23" s="59" t="s">
        <v>3485</v>
      </c>
      <c r="G23" s="60" t="s">
        <v>2466</v>
      </c>
      <c r="H23" s="60"/>
      <c r="I23" s="60"/>
      <c r="J23" s="60"/>
      <c r="K23" s="60" t="s">
        <v>2466</v>
      </c>
      <c r="L23" s="60" t="s">
        <v>2470</v>
      </c>
      <c r="M23" s="60"/>
      <c r="N23" s="60"/>
      <c r="O23" s="60" t="s">
        <v>2470</v>
      </c>
      <c r="P23" s="60" t="s">
        <v>2466</v>
      </c>
      <c r="Q23" s="60"/>
      <c r="R23" s="60"/>
      <c r="S23" s="60" t="s">
        <v>2470</v>
      </c>
      <c r="T23" s="60"/>
      <c r="U23" s="60"/>
      <c r="V23" s="60" t="s">
        <v>2470</v>
      </c>
      <c r="W23" s="60" t="s">
        <v>2470</v>
      </c>
      <c r="X23" s="60"/>
      <c r="Y23" s="60"/>
      <c r="Z23" s="60" t="s">
        <v>2470</v>
      </c>
      <c r="AA23" s="60" t="s">
        <v>2466</v>
      </c>
      <c r="AB23" s="60" t="s">
        <v>2470</v>
      </c>
      <c r="AC23" s="60" t="s">
        <v>2466</v>
      </c>
      <c r="AD23" s="60" t="s">
        <v>2466</v>
      </c>
      <c r="AE23" s="60"/>
      <c r="AF23" s="60" t="s">
        <v>2466</v>
      </c>
      <c r="AG23" s="60"/>
      <c r="AH23" s="60" t="s">
        <v>2470</v>
      </c>
      <c r="AI23" s="60"/>
      <c r="AJ23" s="60" t="s">
        <v>2470</v>
      </c>
      <c r="AK23" s="60"/>
      <c r="AL23" s="87" t="s">
        <v>3137</v>
      </c>
      <c r="AM23" s="61"/>
      <c r="AN23" s="61"/>
      <c r="AO23" s="61"/>
      <c r="AP23" s="61"/>
      <c r="AQ23" s="61"/>
      <c r="AR23" s="61"/>
      <c r="AS23" s="62" t="s">
        <v>2540</v>
      </c>
      <c r="AT23" s="63" t="str">
        <f t="shared" si="0"/>
        <v>https://www.r-ict-advisor.jp/prom/chiiki_adviser/R8_profile/015_2026.pdf</v>
      </c>
      <c r="AU23" s="64" t="s">
        <v>2535</v>
      </c>
    </row>
    <row r="24" spans="1:47" s="43" customFormat="1" ht="41.5" customHeight="1">
      <c r="A24" s="80">
        <v>16</v>
      </c>
      <c r="B24" s="56"/>
      <c r="C24" s="57"/>
      <c r="D24" s="81" t="s">
        <v>2542</v>
      </c>
      <c r="E24" s="58" t="str">
        <f t="shared" si="1"/>
        <v>市川　博之</v>
      </c>
      <c r="F24" s="59" t="s">
        <v>3292</v>
      </c>
      <c r="G24" s="60" t="s">
        <v>2466</v>
      </c>
      <c r="H24" s="60" t="s">
        <v>2470</v>
      </c>
      <c r="I24" s="60" t="s">
        <v>2470</v>
      </c>
      <c r="J24" s="60" t="s">
        <v>2470</v>
      </c>
      <c r="K24" s="60" t="s">
        <v>2470</v>
      </c>
      <c r="L24" s="60" t="s">
        <v>2470</v>
      </c>
      <c r="M24" s="60" t="s">
        <v>2470</v>
      </c>
      <c r="N24" s="60"/>
      <c r="O24" s="60" t="s">
        <v>2470</v>
      </c>
      <c r="P24" s="60" t="s">
        <v>2470</v>
      </c>
      <c r="Q24" s="60" t="s">
        <v>2470</v>
      </c>
      <c r="R24" s="60" t="s">
        <v>2470</v>
      </c>
      <c r="S24" s="60" t="s">
        <v>2470</v>
      </c>
      <c r="T24" s="60" t="s">
        <v>2470</v>
      </c>
      <c r="U24" s="60" t="s">
        <v>2470</v>
      </c>
      <c r="V24" s="60" t="s">
        <v>2470</v>
      </c>
      <c r="W24" s="60" t="s">
        <v>2470</v>
      </c>
      <c r="X24" s="60" t="s">
        <v>2466</v>
      </c>
      <c r="Y24" s="60" t="s">
        <v>2466</v>
      </c>
      <c r="Z24" s="60" t="s">
        <v>2470</v>
      </c>
      <c r="AA24" s="60" t="s">
        <v>2470</v>
      </c>
      <c r="AB24" s="60" t="s">
        <v>2470</v>
      </c>
      <c r="AC24" s="60" t="s">
        <v>2470</v>
      </c>
      <c r="AD24" s="60" t="s">
        <v>2470</v>
      </c>
      <c r="AE24" s="60" t="s">
        <v>2470</v>
      </c>
      <c r="AF24" s="60" t="s">
        <v>2466</v>
      </c>
      <c r="AG24" s="60" t="s">
        <v>2470</v>
      </c>
      <c r="AH24" s="60" t="s">
        <v>2466</v>
      </c>
      <c r="AI24" s="60" t="s">
        <v>2470</v>
      </c>
      <c r="AJ24" s="60" t="s">
        <v>2466</v>
      </c>
      <c r="AK24" s="60" t="s">
        <v>2470</v>
      </c>
      <c r="AL24" s="87" t="s">
        <v>3347</v>
      </c>
      <c r="AM24" s="61"/>
      <c r="AN24" s="61"/>
      <c r="AO24" s="61"/>
      <c r="AP24" s="61"/>
      <c r="AQ24" s="61"/>
      <c r="AR24" s="61"/>
      <c r="AS24" s="62" t="s">
        <v>2543</v>
      </c>
      <c r="AT24" s="63" t="str">
        <f t="shared" si="0"/>
        <v>https://www.r-ict-advisor.jp/prom/chiiki_adviser/R8_profile/016_2026.pdf</v>
      </c>
      <c r="AU24" s="64" t="s">
        <v>2538</v>
      </c>
    </row>
    <row r="25" spans="1:47" s="43" customFormat="1" ht="41.5" customHeight="1">
      <c r="A25" s="80">
        <v>17</v>
      </c>
      <c r="B25" s="56"/>
      <c r="C25" s="57"/>
      <c r="D25" s="81" t="s">
        <v>2545</v>
      </c>
      <c r="E25" s="58" t="str">
        <f t="shared" si="1"/>
        <v>市瀬　英夫</v>
      </c>
      <c r="F25" s="59" t="s">
        <v>3293</v>
      </c>
      <c r="G25" s="60"/>
      <c r="H25" s="60"/>
      <c r="I25" s="60" t="s">
        <v>2466</v>
      </c>
      <c r="J25" s="60"/>
      <c r="K25" s="60"/>
      <c r="L25" s="60" t="s">
        <v>2470</v>
      </c>
      <c r="M25" s="60"/>
      <c r="N25" s="60"/>
      <c r="O25" s="60"/>
      <c r="P25" s="60"/>
      <c r="Q25" s="60"/>
      <c r="R25" s="60"/>
      <c r="S25" s="60"/>
      <c r="T25" s="60"/>
      <c r="U25" s="60"/>
      <c r="V25" s="60" t="s">
        <v>2468</v>
      </c>
      <c r="W25" s="60" t="s">
        <v>2468</v>
      </c>
      <c r="X25" s="60"/>
      <c r="Y25" s="60"/>
      <c r="Z25" s="60"/>
      <c r="AA25" s="60" t="s">
        <v>2468</v>
      </c>
      <c r="AB25" s="60"/>
      <c r="AC25" s="60"/>
      <c r="AD25" s="60"/>
      <c r="AE25" s="60"/>
      <c r="AF25" s="60" t="s">
        <v>2470</v>
      </c>
      <c r="AG25" s="60" t="s">
        <v>2470</v>
      </c>
      <c r="AH25" s="60" t="s">
        <v>2468</v>
      </c>
      <c r="AI25" s="60"/>
      <c r="AJ25" s="60" t="s">
        <v>2468</v>
      </c>
      <c r="AK25" s="60" t="s">
        <v>2466</v>
      </c>
      <c r="AL25" s="87" t="s">
        <v>3348</v>
      </c>
      <c r="AM25" s="61"/>
      <c r="AN25" s="61"/>
      <c r="AO25" s="61"/>
      <c r="AP25" s="61"/>
      <c r="AQ25" s="61"/>
      <c r="AR25" s="61"/>
      <c r="AS25" s="62" t="s">
        <v>2546</v>
      </c>
      <c r="AT25" s="63" t="str">
        <f t="shared" si="0"/>
        <v>https://www.r-ict-advisor.jp/prom/chiiki_adviser/R8_profile/017_2026.pdf</v>
      </c>
      <c r="AU25" s="64" t="s">
        <v>2541</v>
      </c>
    </row>
    <row r="26" spans="1:47" s="43" customFormat="1" ht="41.5" customHeight="1">
      <c r="A26" s="80">
        <v>18</v>
      </c>
      <c r="B26" s="56"/>
      <c r="C26" s="57"/>
      <c r="D26" s="81" t="s">
        <v>2548</v>
      </c>
      <c r="E26" s="58" t="str">
        <f t="shared" si="1"/>
        <v>伊藤　文徳</v>
      </c>
      <c r="F26" s="59" t="s">
        <v>3181</v>
      </c>
      <c r="G26" s="60"/>
      <c r="H26" s="60"/>
      <c r="I26" s="60"/>
      <c r="J26" s="60"/>
      <c r="K26" s="60"/>
      <c r="L26" s="60" t="s">
        <v>2468</v>
      </c>
      <c r="M26" s="60"/>
      <c r="N26" s="60"/>
      <c r="O26" s="60"/>
      <c r="P26" s="60"/>
      <c r="Q26" s="60"/>
      <c r="R26" s="60"/>
      <c r="S26" s="60" t="s">
        <v>2468</v>
      </c>
      <c r="T26" s="60"/>
      <c r="U26" s="60"/>
      <c r="V26" s="60"/>
      <c r="W26" s="60" t="s">
        <v>2470</v>
      </c>
      <c r="X26" s="60"/>
      <c r="Y26" s="60"/>
      <c r="Z26" s="60"/>
      <c r="AA26" s="60" t="s">
        <v>2470</v>
      </c>
      <c r="AB26" s="60"/>
      <c r="AC26" s="60"/>
      <c r="AD26" s="60" t="s">
        <v>2468</v>
      </c>
      <c r="AE26" s="60" t="s">
        <v>2470</v>
      </c>
      <c r="AF26" s="60"/>
      <c r="AG26" s="60"/>
      <c r="AH26" s="60"/>
      <c r="AI26" s="60"/>
      <c r="AJ26" s="60"/>
      <c r="AK26" s="60" t="s">
        <v>2470</v>
      </c>
      <c r="AL26" s="87" t="s">
        <v>3349</v>
      </c>
      <c r="AM26" s="61"/>
      <c r="AN26" s="61"/>
      <c r="AO26" s="61"/>
      <c r="AP26" s="61"/>
      <c r="AQ26" s="61"/>
      <c r="AR26" s="61"/>
      <c r="AS26" s="62" t="s">
        <v>2549</v>
      </c>
      <c r="AT26" s="63" t="str">
        <f t="shared" si="0"/>
        <v>https://www.r-ict-advisor.jp/prom/chiiki_adviser/R8_profile/018_2026.pdf</v>
      </c>
      <c r="AU26" s="64" t="s">
        <v>2544</v>
      </c>
    </row>
    <row r="27" spans="1:47" s="43" customFormat="1" ht="41.5" customHeight="1">
      <c r="A27" s="80">
        <v>19</v>
      </c>
      <c r="B27" s="56"/>
      <c r="C27" s="57"/>
      <c r="D27" s="81" t="s">
        <v>2551</v>
      </c>
      <c r="E27" s="58" t="str">
        <f t="shared" si="1"/>
        <v>伊藤　吉也</v>
      </c>
      <c r="F27" s="59" t="s">
        <v>3294</v>
      </c>
      <c r="G27" s="60"/>
      <c r="H27" s="60"/>
      <c r="I27" s="60"/>
      <c r="J27" s="60" t="s">
        <v>2466</v>
      </c>
      <c r="K27" s="60"/>
      <c r="L27" s="60"/>
      <c r="M27" s="60"/>
      <c r="N27" s="60"/>
      <c r="O27" s="60"/>
      <c r="P27" s="60"/>
      <c r="Q27" s="60"/>
      <c r="R27" s="60"/>
      <c r="S27" s="60"/>
      <c r="T27" s="60" t="s">
        <v>2466</v>
      </c>
      <c r="U27" s="60" t="s">
        <v>2466</v>
      </c>
      <c r="V27" s="60" t="s">
        <v>2466</v>
      </c>
      <c r="W27" s="60" t="s">
        <v>2466</v>
      </c>
      <c r="X27" s="60" t="s">
        <v>2466</v>
      </c>
      <c r="Y27" s="60" t="s">
        <v>2466</v>
      </c>
      <c r="Z27" s="60" t="s">
        <v>2466</v>
      </c>
      <c r="AA27" s="60" t="s">
        <v>2466</v>
      </c>
      <c r="AB27" s="60" t="s">
        <v>2466</v>
      </c>
      <c r="AC27" s="60"/>
      <c r="AD27" s="60"/>
      <c r="AE27" s="60"/>
      <c r="AF27" s="60" t="s">
        <v>2466</v>
      </c>
      <c r="AG27" s="60" t="s">
        <v>2466</v>
      </c>
      <c r="AH27" s="60" t="s">
        <v>2470</v>
      </c>
      <c r="AI27" s="60" t="s">
        <v>2466</v>
      </c>
      <c r="AJ27" s="60" t="s">
        <v>2466</v>
      </c>
      <c r="AK27" s="60"/>
      <c r="AL27" s="87" t="s">
        <v>3137</v>
      </c>
      <c r="AM27" s="61"/>
      <c r="AN27" s="61"/>
      <c r="AO27" s="61"/>
      <c r="AP27" s="61"/>
      <c r="AQ27" s="61"/>
      <c r="AR27" s="61"/>
      <c r="AS27" s="62" t="s">
        <v>2552</v>
      </c>
      <c r="AT27" s="63" t="str">
        <f t="shared" si="0"/>
        <v>https://www.r-ict-advisor.jp/prom/chiiki_adviser/R8_profile/019_2026.pdf</v>
      </c>
      <c r="AU27" s="64" t="s">
        <v>2547</v>
      </c>
    </row>
    <row r="28" spans="1:47" s="43" customFormat="1" ht="41.5" customHeight="1">
      <c r="A28" s="80">
        <v>20</v>
      </c>
      <c r="B28" s="56"/>
      <c r="C28" s="57"/>
      <c r="D28" s="81" t="s">
        <v>2554</v>
      </c>
      <c r="E28" s="58" t="str">
        <f t="shared" si="1"/>
        <v>井上　あい子</v>
      </c>
      <c r="F28" s="59" t="s">
        <v>3295</v>
      </c>
      <c r="G28" s="60"/>
      <c r="H28" s="60" t="s">
        <v>2470</v>
      </c>
      <c r="I28" s="60" t="s">
        <v>2466</v>
      </c>
      <c r="J28" s="60" t="s">
        <v>2470</v>
      </c>
      <c r="K28" s="60" t="s">
        <v>2466</v>
      </c>
      <c r="L28" s="60"/>
      <c r="M28" s="60"/>
      <c r="N28" s="60"/>
      <c r="O28" s="60"/>
      <c r="P28" s="60" t="s">
        <v>2470</v>
      </c>
      <c r="Q28" s="60"/>
      <c r="R28" s="60"/>
      <c r="S28" s="60" t="s">
        <v>2470</v>
      </c>
      <c r="T28" s="60" t="s">
        <v>2470</v>
      </c>
      <c r="U28" s="60"/>
      <c r="V28" s="60"/>
      <c r="W28" s="60"/>
      <c r="X28" s="60" t="s">
        <v>2470</v>
      </c>
      <c r="Y28" s="60"/>
      <c r="Z28" s="60"/>
      <c r="AA28" s="60"/>
      <c r="AB28" s="60"/>
      <c r="AC28" s="60"/>
      <c r="AD28" s="60"/>
      <c r="AE28" s="60"/>
      <c r="AF28" s="60"/>
      <c r="AG28" s="60"/>
      <c r="AH28" s="60"/>
      <c r="AI28" s="60"/>
      <c r="AJ28" s="60"/>
      <c r="AK28" s="60" t="s">
        <v>2470</v>
      </c>
      <c r="AL28" s="87" t="s">
        <v>3350</v>
      </c>
      <c r="AM28" s="61"/>
      <c r="AN28" s="61"/>
      <c r="AO28" s="61"/>
      <c r="AP28" s="61"/>
      <c r="AQ28" s="61"/>
      <c r="AR28" s="61"/>
      <c r="AS28" s="62" t="s">
        <v>2555</v>
      </c>
      <c r="AT28" s="63" t="str">
        <f t="shared" si="0"/>
        <v>https://www.r-ict-advisor.jp/prom/chiiki_adviser/R8_profile/020_2026.pdf</v>
      </c>
      <c r="AU28" s="64" t="s">
        <v>2550</v>
      </c>
    </row>
    <row r="29" spans="1:47" s="43" customFormat="1" ht="41.5" customHeight="1">
      <c r="A29" s="80">
        <v>21</v>
      </c>
      <c r="B29" s="56"/>
      <c r="C29" s="57"/>
      <c r="D29" s="81" t="s">
        <v>2558</v>
      </c>
      <c r="E29" s="58" t="str">
        <f t="shared" si="1"/>
        <v>井上　英幸</v>
      </c>
      <c r="F29" s="59" t="s">
        <v>3296</v>
      </c>
      <c r="G29" s="60" t="s">
        <v>2466</v>
      </c>
      <c r="H29" s="60"/>
      <c r="I29" s="60" t="s">
        <v>2466</v>
      </c>
      <c r="J29" s="60" t="s">
        <v>2466</v>
      </c>
      <c r="K29" s="60"/>
      <c r="L29" s="60" t="s">
        <v>2466</v>
      </c>
      <c r="M29" s="60"/>
      <c r="N29" s="60"/>
      <c r="O29" s="60"/>
      <c r="P29" s="60"/>
      <c r="Q29" s="60"/>
      <c r="R29" s="60"/>
      <c r="S29" s="60" t="s">
        <v>2470</v>
      </c>
      <c r="T29" s="60" t="s">
        <v>2466</v>
      </c>
      <c r="U29" s="60" t="s">
        <v>2466</v>
      </c>
      <c r="V29" s="60" t="s">
        <v>2466</v>
      </c>
      <c r="W29" s="60" t="s">
        <v>2466</v>
      </c>
      <c r="X29" s="60" t="s">
        <v>2470</v>
      </c>
      <c r="Y29" s="60"/>
      <c r="Z29" s="60" t="s">
        <v>2466</v>
      </c>
      <c r="AA29" s="60" t="s">
        <v>2466</v>
      </c>
      <c r="AB29" s="60" t="s">
        <v>2466</v>
      </c>
      <c r="AC29" s="60" t="s">
        <v>2466</v>
      </c>
      <c r="AD29" s="60" t="s">
        <v>2470</v>
      </c>
      <c r="AE29" s="60" t="s">
        <v>2470</v>
      </c>
      <c r="AF29" s="60" t="s">
        <v>2470</v>
      </c>
      <c r="AG29" s="60" t="s">
        <v>2470</v>
      </c>
      <c r="AH29" s="60" t="s">
        <v>2470</v>
      </c>
      <c r="AI29" s="60"/>
      <c r="AJ29" s="60" t="s">
        <v>2466</v>
      </c>
      <c r="AK29" s="60" t="s">
        <v>2466</v>
      </c>
      <c r="AL29" s="87" t="s">
        <v>3351</v>
      </c>
      <c r="AM29" s="61"/>
      <c r="AN29" s="61"/>
      <c r="AO29" s="61"/>
      <c r="AP29" s="61"/>
      <c r="AQ29" s="61"/>
      <c r="AR29" s="61"/>
      <c r="AS29" s="62" t="s">
        <v>2559</v>
      </c>
      <c r="AT29" s="63" t="str">
        <f t="shared" si="0"/>
        <v>https://www.r-ict-advisor.jp/prom/chiiki_adviser/R8_profile/021_2026.pdf</v>
      </c>
      <c r="AU29" s="64" t="s">
        <v>2556</v>
      </c>
    </row>
    <row r="30" spans="1:47" s="43" customFormat="1" ht="41.5" customHeight="1">
      <c r="A30" s="80">
        <v>22</v>
      </c>
      <c r="B30" s="56"/>
      <c r="C30" s="57"/>
      <c r="D30" s="81" t="s">
        <v>2561</v>
      </c>
      <c r="E30" s="58" t="str">
        <f t="shared" si="1"/>
        <v>井上　勝</v>
      </c>
      <c r="F30" s="59" t="s">
        <v>3182</v>
      </c>
      <c r="G30" s="60"/>
      <c r="H30" s="60"/>
      <c r="I30" s="60"/>
      <c r="J30" s="60" t="s">
        <v>2470</v>
      </c>
      <c r="K30" s="60"/>
      <c r="L30" s="60"/>
      <c r="M30" s="60"/>
      <c r="N30" s="60"/>
      <c r="O30" s="60"/>
      <c r="P30" s="60"/>
      <c r="Q30" s="60"/>
      <c r="R30" s="60"/>
      <c r="S30" s="60"/>
      <c r="T30" s="60"/>
      <c r="U30" s="60"/>
      <c r="V30" s="60" t="s">
        <v>2466</v>
      </c>
      <c r="W30" s="60" t="s">
        <v>2466</v>
      </c>
      <c r="X30" s="60"/>
      <c r="Y30" s="60"/>
      <c r="Z30" s="60"/>
      <c r="AA30" s="60"/>
      <c r="AB30" s="60" t="s">
        <v>2470</v>
      </c>
      <c r="AC30" s="60"/>
      <c r="AD30" s="60"/>
      <c r="AE30" s="60"/>
      <c r="AF30" s="60"/>
      <c r="AG30" s="60"/>
      <c r="AH30" s="60"/>
      <c r="AI30" s="60"/>
      <c r="AJ30" s="60"/>
      <c r="AK30" s="60"/>
      <c r="AL30" s="87" t="s">
        <v>3137</v>
      </c>
      <c r="AM30" s="61"/>
      <c r="AN30" s="61"/>
      <c r="AO30" s="61"/>
      <c r="AP30" s="61"/>
      <c r="AQ30" s="61"/>
      <c r="AR30" s="61"/>
      <c r="AS30" s="62" t="s">
        <v>3154</v>
      </c>
      <c r="AT30" s="63" t="str">
        <f t="shared" si="0"/>
        <v>https://www.r-ict-advisor.jp/prom/chiiki_adviser/R8_profile/022_2026.pdf</v>
      </c>
      <c r="AU30" s="64" t="s">
        <v>2557</v>
      </c>
    </row>
    <row r="31" spans="1:47" s="43" customFormat="1" ht="41.5" customHeight="1">
      <c r="A31" s="80">
        <v>23</v>
      </c>
      <c r="B31" s="56"/>
      <c r="C31" s="57"/>
      <c r="D31" s="81" t="s">
        <v>2563</v>
      </c>
      <c r="E31" s="58" t="str">
        <f t="shared" si="1"/>
        <v>今井　建彦</v>
      </c>
      <c r="F31" s="59" t="s">
        <v>3183</v>
      </c>
      <c r="G31" s="60" t="s">
        <v>2466</v>
      </c>
      <c r="H31" s="60"/>
      <c r="I31" s="60" t="s">
        <v>2466</v>
      </c>
      <c r="J31" s="60"/>
      <c r="K31" s="60" t="s">
        <v>2466</v>
      </c>
      <c r="L31" s="60"/>
      <c r="M31" s="60"/>
      <c r="N31" s="60"/>
      <c r="O31" s="60"/>
      <c r="P31" s="60"/>
      <c r="Q31" s="60"/>
      <c r="R31" s="60"/>
      <c r="S31" s="60" t="s">
        <v>2470</v>
      </c>
      <c r="T31" s="60"/>
      <c r="U31" s="60"/>
      <c r="V31" s="60"/>
      <c r="W31" s="60"/>
      <c r="X31" s="60"/>
      <c r="Y31" s="60"/>
      <c r="Z31" s="60"/>
      <c r="AA31" s="60" t="s">
        <v>2466</v>
      </c>
      <c r="AB31" s="60"/>
      <c r="AC31" s="60"/>
      <c r="AD31" s="60"/>
      <c r="AE31" s="60"/>
      <c r="AF31" s="60" t="s">
        <v>2470</v>
      </c>
      <c r="AG31" s="60" t="s">
        <v>2466</v>
      </c>
      <c r="AH31" s="60" t="s">
        <v>2470</v>
      </c>
      <c r="AI31" s="60"/>
      <c r="AJ31" s="60" t="s">
        <v>2466</v>
      </c>
      <c r="AK31" s="60"/>
      <c r="AL31" s="87" t="s">
        <v>3137</v>
      </c>
      <c r="AM31" s="61"/>
      <c r="AN31" s="61"/>
      <c r="AO31" s="61"/>
      <c r="AP31" s="61"/>
      <c r="AQ31" s="61"/>
      <c r="AR31" s="61"/>
      <c r="AS31" s="62" t="s">
        <v>2564</v>
      </c>
      <c r="AT31" s="63" t="str">
        <f t="shared" si="0"/>
        <v>https://www.r-ict-advisor.jp/prom/chiiki_adviser/R8_profile/023_2026.pdf</v>
      </c>
      <c r="AU31" s="64" t="s">
        <v>2560</v>
      </c>
    </row>
    <row r="32" spans="1:47" s="43" customFormat="1" ht="41.5" customHeight="1">
      <c r="A32" s="80">
        <v>24</v>
      </c>
      <c r="B32" s="56"/>
      <c r="C32" s="57"/>
      <c r="D32" s="81" t="s">
        <v>2566</v>
      </c>
      <c r="E32" s="58" t="str">
        <f t="shared" si="1"/>
        <v>岩瀬　義和</v>
      </c>
      <c r="F32" s="59" t="s">
        <v>6704</v>
      </c>
      <c r="G32" s="60"/>
      <c r="H32" s="60" t="s">
        <v>2470</v>
      </c>
      <c r="I32" s="60" t="s">
        <v>2466</v>
      </c>
      <c r="J32" s="60" t="s">
        <v>2466</v>
      </c>
      <c r="K32" s="60" t="s">
        <v>2470</v>
      </c>
      <c r="L32" s="60" t="s">
        <v>2466</v>
      </c>
      <c r="M32" s="60" t="s">
        <v>2466</v>
      </c>
      <c r="N32" s="60"/>
      <c r="O32" s="60"/>
      <c r="P32" s="60" t="s">
        <v>2466</v>
      </c>
      <c r="Q32" s="60" t="s">
        <v>2466</v>
      </c>
      <c r="R32" s="60" t="s">
        <v>2466</v>
      </c>
      <c r="S32" s="60" t="s">
        <v>2466</v>
      </c>
      <c r="T32" s="60"/>
      <c r="U32" s="60" t="s">
        <v>2466</v>
      </c>
      <c r="V32" s="60" t="s">
        <v>2466</v>
      </c>
      <c r="W32" s="60" t="s">
        <v>2466</v>
      </c>
      <c r="X32" s="60"/>
      <c r="Y32" s="60"/>
      <c r="Z32" s="60"/>
      <c r="AA32" s="60"/>
      <c r="AB32" s="60" t="s">
        <v>2466</v>
      </c>
      <c r="AC32" s="60" t="s">
        <v>2466</v>
      </c>
      <c r="AD32" s="60"/>
      <c r="AE32" s="60"/>
      <c r="AF32" s="60" t="s">
        <v>2466</v>
      </c>
      <c r="AG32" s="60"/>
      <c r="AH32" s="60"/>
      <c r="AI32" s="60"/>
      <c r="AJ32" s="60"/>
      <c r="AK32" s="60"/>
      <c r="AL32" s="87" t="s">
        <v>3137</v>
      </c>
      <c r="AM32" s="61"/>
      <c r="AN32" s="61"/>
      <c r="AO32" s="61"/>
      <c r="AP32" s="61"/>
      <c r="AQ32" s="61"/>
      <c r="AR32" s="61"/>
      <c r="AS32" s="62" t="s">
        <v>2567</v>
      </c>
      <c r="AT32" s="63" t="str">
        <f t="shared" si="0"/>
        <v>https://www.r-ict-advisor.jp/prom/chiiki_adviser/R8_profile/024_2026.pdf</v>
      </c>
      <c r="AU32" s="64" t="s">
        <v>2565</v>
      </c>
    </row>
    <row r="33" spans="1:47" s="43" customFormat="1" ht="41.5" customHeight="1">
      <c r="A33" s="80">
        <v>25</v>
      </c>
      <c r="B33" s="56"/>
      <c r="C33" s="57"/>
      <c r="D33" s="81" t="s">
        <v>2569</v>
      </c>
      <c r="E33" s="58" t="str">
        <f t="shared" si="1"/>
        <v>上田　健次</v>
      </c>
      <c r="F33" s="59" t="s">
        <v>3184</v>
      </c>
      <c r="G33" s="60"/>
      <c r="H33" s="60" t="s">
        <v>2466</v>
      </c>
      <c r="I33" s="60"/>
      <c r="J33" s="60" t="s">
        <v>2466</v>
      </c>
      <c r="K33" s="60"/>
      <c r="L33" s="60" t="s">
        <v>2466</v>
      </c>
      <c r="M33" s="60"/>
      <c r="N33" s="60" t="s">
        <v>2466</v>
      </c>
      <c r="O33" s="60"/>
      <c r="P33" s="60" t="s">
        <v>2466</v>
      </c>
      <c r="Q33" s="60"/>
      <c r="R33" s="60" t="s">
        <v>2466</v>
      </c>
      <c r="S33" s="60" t="s">
        <v>2466</v>
      </c>
      <c r="T33" s="60"/>
      <c r="U33" s="60"/>
      <c r="V33" s="60"/>
      <c r="W33" s="60" t="s">
        <v>2470</v>
      </c>
      <c r="X33" s="60"/>
      <c r="Y33" s="60"/>
      <c r="Z33" s="60" t="s">
        <v>2466</v>
      </c>
      <c r="AA33" s="60"/>
      <c r="AB33" s="60"/>
      <c r="AC33" s="60" t="s">
        <v>2466</v>
      </c>
      <c r="AD33" s="60" t="s">
        <v>2470</v>
      </c>
      <c r="AE33" s="60"/>
      <c r="AF33" s="60"/>
      <c r="AG33" s="60"/>
      <c r="AH33" s="60"/>
      <c r="AI33" s="60"/>
      <c r="AJ33" s="60"/>
      <c r="AK33" s="60" t="s">
        <v>2470</v>
      </c>
      <c r="AL33" s="87" t="s">
        <v>3352</v>
      </c>
      <c r="AM33" s="61"/>
      <c r="AN33" s="61"/>
      <c r="AO33" s="61"/>
      <c r="AP33" s="61"/>
      <c r="AQ33" s="61"/>
      <c r="AR33" s="61"/>
      <c r="AS33" s="62" t="s">
        <v>2570</v>
      </c>
      <c r="AT33" s="63" t="str">
        <f t="shared" si="0"/>
        <v>https://www.r-ict-advisor.jp/prom/chiiki_adviser/R8_profile/025_2026.pdf</v>
      </c>
      <c r="AU33" s="64" t="s">
        <v>2568</v>
      </c>
    </row>
    <row r="34" spans="1:47" s="43" customFormat="1" ht="41.5" customHeight="1">
      <c r="A34" s="80">
        <v>26</v>
      </c>
      <c r="B34" s="56"/>
      <c r="C34" s="57"/>
      <c r="D34" s="81" t="s">
        <v>2572</v>
      </c>
      <c r="E34" s="58" t="str">
        <f t="shared" si="1"/>
        <v>上前　知洋</v>
      </c>
      <c r="F34" s="59" t="s">
        <v>3185</v>
      </c>
      <c r="G34" s="60"/>
      <c r="H34" s="60"/>
      <c r="I34" s="60"/>
      <c r="J34" s="60"/>
      <c r="K34" s="60"/>
      <c r="L34" s="60"/>
      <c r="M34" s="60"/>
      <c r="N34" s="60"/>
      <c r="O34" s="60"/>
      <c r="P34" s="60"/>
      <c r="Q34" s="60"/>
      <c r="R34" s="60"/>
      <c r="S34" s="60"/>
      <c r="T34" s="60" t="s">
        <v>2470</v>
      </c>
      <c r="U34" s="60" t="s">
        <v>2470</v>
      </c>
      <c r="V34" s="60"/>
      <c r="W34" s="60"/>
      <c r="X34" s="60"/>
      <c r="Y34" s="60"/>
      <c r="Z34" s="60"/>
      <c r="AA34" s="60"/>
      <c r="AB34" s="60"/>
      <c r="AC34" s="60"/>
      <c r="AD34" s="60"/>
      <c r="AE34" s="60"/>
      <c r="AF34" s="60"/>
      <c r="AG34" s="60"/>
      <c r="AH34" s="60"/>
      <c r="AI34" s="60"/>
      <c r="AJ34" s="60"/>
      <c r="AK34" s="60"/>
      <c r="AL34" s="87" t="s">
        <v>3137</v>
      </c>
      <c r="AM34" s="61"/>
      <c r="AN34" s="61"/>
      <c r="AO34" s="61"/>
      <c r="AP34" s="61"/>
      <c r="AQ34" s="61"/>
      <c r="AR34" s="61"/>
      <c r="AS34" s="62" t="s">
        <v>2573</v>
      </c>
      <c r="AT34" s="63" t="str">
        <f t="shared" si="0"/>
        <v>https://www.r-ict-advisor.jp/prom/chiiki_adviser/R8_profile/026_2026.pdf</v>
      </c>
      <c r="AU34" s="64" t="s">
        <v>2574</v>
      </c>
    </row>
    <row r="35" spans="1:47" s="43" customFormat="1" ht="41.5" customHeight="1">
      <c r="A35" s="80">
        <v>27</v>
      </c>
      <c r="B35" s="56"/>
      <c r="C35" s="57"/>
      <c r="D35" s="81" t="s">
        <v>3138</v>
      </c>
      <c r="E35" s="58" t="str">
        <f t="shared" si="1"/>
        <v>上村　幸大</v>
      </c>
      <c r="F35" s="59" t="s">
        <v>3186</v>
      </c>
      <c r="G35" s="60" t="s">
        <v>2466</v>
      </c>
      <c r="H35" s="60" t="s">
        <v>2466</v>
      </c>
      <c r="I35" s="60" t="s">
        <v>2470</v>
      </c>
      <c r="J35" s="60"/>
      <c r="K35" s="60" t="s">
        <v>2470</v>
      </c>
      <c r="L35" s="60"/>
      <c r="M35" s="60" t="s">
        <v>2470</v>
      </c>
      <c r="N35" s="60"/>
      <c r="O35" s="60"/>
      <c r="P35" s="60"/>
      <c r="Q35" s="60"/>
      <c r="R35" s="60"/>
      <c r="S35" s="60"/>
      <c r="T35" s="60" t="s">
        <v>2466</v>
      </c>
      <c r="U35" s="60" t="s">
        <v>2466</v>
      </c>
      <c r="V35" s="60" t="s">
        <v>2466</v>
      </c>
      <c r="W35" s="60" t="s">
        <v>2470</v>
      </c>
      <c r="X35" s="60"/>
      <c r="Y35" s="60"/>
      <c r="Z35" s="60"/>
      <c r="AA35" s="60"/>
      <c r="AB35" s="60" t="s">
        <v>2470</v>
      </c>
      <c r="AC35" s="60"/>
      <c r="AD35" s="60"/>
      <c r="AE35" s="60"/>
      <c r="AF35" s="60"/>
      <c r="AG35" s="60" t="s">
        <v>2466</v>
      </c>
      <c r="AH35" s="60"/>
      <c r="AI35" s="60"/>
      <c r="AJ35" s="60"/>
      <c r="AK35" s="60"/>
      <c r="AL35" s="87" t="s">
        <v>3137</v>
      </c>
      <c r="AM35" s="61"/>
      <c r="AN35" s="61"/>
      <c r="AO35" s="61"/>
      <c r="AP35" s="61"/>
      <c r="AQ35" s="61"/>
      <c r="AR35" s="61"/>
      <c r="AS35" s="62" t="s">
        <v>3155</v>
      </c>
      <c r="AT35" s="63" t="str">
        <f t="shared" si="0"/>
        <v>https://www.r-ict-advisor.jp/prom/chiiki_adviser/R8_profile/209_2026.pdf</v>
      </c>
      <c r="AU35" s="64" t="s">
        <v>3115</v>
      </c>
    </row>
    <row r="36" spans="1:47" s="43" customFormat="1" ht="41.5" customHeight="1">
      <c r="A36" s="80">
        <v>28</v>
      </c>
      <c r="B36" s="56"/>
      <c r="C36" s="57"/>
      <c r="D36" s="81" t="s">
        <v>2575</v>
      </c>
      <c r="E36" s="58" t="str">
        <f t="shared" si="1"/>
        <v>上村　州史</v>
      </c>
      <c r="F36" s="59" t="s">
        <v>3297</v>
      </c>
      <c r="G36" s="60" t="s">
        <v>2470</v>
      </c>
      <c r="H36" s="60"/>
      <c r="I36" s="60" t="s">
        <v>2470</v>
      </c>
      <c r="J36" s="60" t="s">
        <v>2466</v>
      </c>
      <c r="K36" s="60"/>
      <c r="L36" s="60"/>
      <c r="M36" s="60"/>
      <c r="N36" s="60"/>
      <c r="O36" s="60" t="s">
        <v>2470</v>
      </c>
      <c r="P36" s="60"/>
      <c r="Q36" s="60"/>
      <c r="R36" s="60"/>
      <c r="S36" s="60"/>
      <c r="T36" s="60"/>
      <c r="U36" s="60" t="s">
        <v>2466</v>
      </c>
      <c r="V36" s="60"/>
      <c r="W36" s="60" t="s">
        <v>2466</v>
      </c>
      <c r="X36" s="60"/>
      <c r="Y36" s="60"/>
      <c r="Z36" s="60" t="s">
        <v>2470</v>
      </c>
      <c r="AA36" s="60" t="s">
        <v>2470</v>
      </c>
      <c r="AB36" s="60"/>
      <c r="AC36" s="60"/>
      <c r="AD36" s="60" t="s">
        <v>2466</v>
      </c>
      <c r="AE36" s="60" t="s">
        <v>2466</v>
      </c>
      <c r="AF36" s="60" t="s">
        <v>2466</v>
      </c>
      <c r="AG36" s="60" t="s">
        <v>2466</v>
      </c>
      <c r="AH36" s="60"/>
      <c r="AI36" s="60" t="s">
        <v>2466</v>
      </c>
      <c r="AJ36" s="60" t="s">
        <v>2470</v>
      </c>
      <c r="AK36" s="60" t="s">
        <v>2466</v>
      </c>
      <c r="AL36" s="87" t="s">
        <v>3353</v>
      </c>
      <c r="AM36" s="61"/>
      <c r="AN36" s="61"/>
      <c r="AO36" s="61"/>
      <c r="AP36" s="61"/>
      <c r="AQ36" s="61"/>
      <c r="AR36" s="61"/>
      <c r="AS36" s="62" t="s">
        <v>2576</v>
      </c>
      <c r="AT36" s="63" t="str">
        <f t="shared" si="0"/>
        <v>https://www.r-ict-advisor.jp/prom/chiiki_adviser/R8_profile/027_2026.pdf</v>
      </c>
      <c r="AU36" s="64" t="s">
        <v>3415</v>
      </c>
    </row>
    <row r="37" spans="1:47" s="43" customFormat="1" ht="41.5" customHeight="1">
      <c r="A37" s="80">
        <v>29</v>
      </c>
      <c r="B37" s="56"/>
      <c r="C37" s="57"/>
      <c r="D37" s="81" t="s">
        <v>2578</v>
      </c>
      <c r="E37" s="58" t="str">
        <f t="shared" si="1"/>
        <v>鵜澤　純子</v>
      </c>
      <c r="F37" s="59" t="s">
        <v>2579</v>
      </c>
      <c r="G37" s="60"/>
      <c r="H37" s="60"/>
      <c r="I37" s="60"/>
      <c r="J37" s="60"/>
      <c r="K37" s="60"/>
      <c r="L37" s="60"/>
      <c r="M37" s="60"/>
      <c r="N37" s="60"/>
      <c r="O37" s="60"/>
      <c r="P37" s="60"/>
      <c r="Q37" s="60"/>
      <c r="R37" s="60"/>
      <c r="S37" s="60"/>
      <c r="T37" s="60" t="s">
        <v>2470</v>
      </c>
      <c r="U37" s="60" t="s">
        <v>2470</v>
      </c>
      <c r="V37" s="60"/>
      <c r="W37" s="60"/>
      <c r="X37" s="60"/>
      <c r="Y37" s="60"/>
      <c r="Z37" s="60"/>
      <c r="AA37" s="60"/>
      <c r="AB37" s="60"/>
      <c r="AC37" s="60"/>
      <c r="AD37" s="60"/>
      <c r="AE37" s="60"/>
      <c r="AF37" s="60"/>
      <c r="AG37" s="60"/>
      <c r="AH37" s="60"/>
      <c r="AI37" s="60"/>
      <c r="AJ37" s="60"/>
      <c r="AK37" s="60"/>
      <c r="AL37" s="87" t="s">
        <v>3137</v>
      </c>
      <c r="AM37" s="61"/>
      <c r="AN37" s="61"/>
      <c r="AO37" s="61"/>
      <c r="AP37" s="61"/>
      <c r="AQ37" s="61"/>
      <c r="AR37" s="61"/>
      <c r="AS37" s="62" t="s">
        <v>2580</v>
      </c>
      <c r="AT37" s="63" t="str">
        <f t="shared" si="0"/>
        <v>https://www.r-ict-advisor.jp/prom/chiiki_adviser/R8_profile/028_2026.pdf</v>
      </c>
      <c r="AU37" s="64" t="s">
        <v>2581</v>
      </c>
    </row>
    <row r="38" spans="1:47" s="43" customFormat="1" ht="41.5" customHeight="1">
      <c r="A38" s="80">
        <v>30</v>
      </c>
      <c r="B38" s="56"/>
      <c r="C38" s="57"/>
      <c r="D38" s="81" t="s">
        <v>2582</v>
      </c>
      <c r="E38" s="58" t="str">
        <f t="shared" si="1"/>
        <v>牛島　清豪</v>
      </c>
      <c r="F38" s="59" t="s">
        <v>3187</v>
      </c>
      <c r="G38" s="60" t="s">
        <v>2466</v>
      </c>
      <c r="H38" s="60" t="s">
        <v>2466</v>
      </c>
      <c r="I38" s="60"/>
      <c r="J38" s="60" t="s">
        <v>2466</v>
      </c>
      <c r="K38" s="60"/>
      <c r="L38" s="60" t="s">
        <v>2470</v>
      </c>
      <c r="M38" s="60"/>
      <c r="N38" s="60"/>
      <c r="O38" s="60"/>
      <c r="P38" s="60" t="s">
        <v>2466</v>
      </c>
      <c r="Q38" s="60"/>
      <c r="R38" s="60"/>
      <c r="S38" s="60"/>
      <c r="T38" s="60"/>
      <c r="U38" s="60"/>
      <c r="V38" s="60"/>
      <c r="W38" s="60" t="s">
        <v>2470</v>
      </c>
      <c r="X38" s="60"/>
      <c r="Y38" s="60"/>
      <c r="Z38" s="60"/>
      <c r="AA38" s="60"/>
      <c r="AB38" s="60" t="s">
        <v>2466</v>
      </c>
      <c r="AC38" s="60" t="s">
        <v>2466</v>
      </c>
      <c r="AD38" s="60" t="s">
        <v>2470</v>
      </c>
      <c r="AE38" s="60" t="s">
        <v>2470</v>
      </c>
      <c r="AF38" s="60"/>
      <c r="AG38" s="60"/>
      <c r="AH38" s="60"/>
      <c r="AI38" s="60"/>
      <c r="AJ38" s="60"/>
      <c r="AK38" s="60"/>
      <c r="AL38" s="87" t="s">
        <v>3137</v>
      </c>
      <c r="AM38" s="61"/>
      <c r="AN38" s="61"/>
      <c r="AO38" s="61"/>
      <c r="AP38" s="61"/>
      <c r="AQ38" s="61"/>
      <c r="AR38" s="61"/>
      <c r="AS38" s="62" t="s">
        <v>2583</v>
      </c>
      <c r="AT38" s="63" t="str">
        <f t="shared" si="0"/>
        <v>https://www.r-ict-advisor.jp/prom/chiiki_adviser/R8_profile/029_2026.pdf</v>
      </c>
      <c r="AU38" s="64" t="s">
        <v>2584</v>
      </c>
    </row>
    <row r="39" spans="1:47" s="43" customFormat="1" ht="41.5" customHeight="1">
      <c r="A39" s="80">
        <v>31</v>
      </c>
      <c r="B39" s="56"/>
      <c r="C39" s="57"/>
      <c r="D39" s="81" t="s">
        <v>2585</v>
      </c>
      <c r="E39" s="58" t="str">
        <f t="shared" si="1"/>
        <v>碓井　洋寿</v>
      </c>
      <c r="F39" s="59" t="s">
        <v>3298</v>
      </c>
      <c r="G39" s="60"/>
      <c r="H39" s="60"/>
      <c r="I39" s="60" t="s">
        <v>2466</v>
      </c>
      <c r="J39" s="60"/>
      <c r="K39" s="60"/>
      <c r="L39" s="60"/>
      <c r="M39" s="60"/>
      <c r="N39" s="60"/>
      <c r="O39" s="60"/>
      <c r="P39" s="60"/>
      <c r="Q39" s="60"/>
      <c r="R39" s="60"/>
      <c r="S39" s="60"/>
      <c r="T39" s="60" t="s">
        <v>2466</v>
      </c>
      <c r="U39" s="60"/>
      <c r="V39" s="60"/>
      <c r="W39" s="60" t="s">
        <v>2470</v>
      </c>
      <c r="X39" s="60" t="s">
        <v>2466</v>
      </c>
      <c r="Y39" s="60"/>
      <c r="Z39" s="60"/>
      <c r="AA39" s="60"/>
      <c r="AB39" s="60"/>
      <c r="AC39" s="60"/>
      <c r="AD39" s="60"/>
      <c r="AE39" s="60"/>
      <c r="AF39" s="60"/>
      <c r="AG39" s="60"/>
      <c r="AH39" s="60"/>
      <c r="AI39" s="60" t="s">
        <v>2466</v>
      </c>
      <c r="AJ39" s="60"/>
      <c r="AK39" s="60"/>
      <c r="AL39" s="87" t="s">
        <v>3137</v>
      </c>
      <c r="AM39" s="61"/>
      <c r="AN39" s="61"/>
      <c r="AO39" s="61"/>
      <c r="AP39" s="61"/>
      <c r="AQ39" s="61"/>
      <c r="AR39" s="61"/>
      <c r="AS39" s="62" t="s">
        <v>2586</v>
      </c>
      <c r="AT39" s="63" t="str">
        <f t="shared" si="0"/>
        <v>https://www.r-ict-advisor.jp/prom/chiiki_adviser/R8_profile/030_2026.pdf</v>
      </c>
      <c r="AU39" s="64" t="s">
        <v>2590</v>
      </c>
    </row>
    <row r="40" spans="1:47" s="43" customFormat="1" ht="41.5" customHeight="1">
      <c r="A40" s="80">
        <v>32</v>
      </c>
      <c r="B40" s="56"/>
      <c r="C40" s="57"/>
      <c r="D40" s="81" t="s">
        <v>2588</v>
      </c>
      <c r="E40" s="58" t="str">
        <f t="shared" si="1"/>
        <v>宇田川　真之</v>
      </c>
      <c r="F40" s="59" t="s">
        <v>3299</v>
      </c>
      <c r="G40" s="60"/>
      <c r="H40" s="60"/>
      <c r="I40" s="60"/>
      <c r="J40" s="60"/>
      <c r="K40" s="60"/>
      <c r="L40" s="60"/>
      <c r="M40" s="60"/>
      <c r="N40" s="60"/>
      <c r="O40" s="60"/>
      <c r="P40" s="60"/>
      <c r="Q40" s="60"/>
      <c r="R40" s="60"/>
      <c r="S40" s="60" t="s">
        <v>2466</v>
      </c>
      <c r="T40" s="60"/>
      <c r="U40" s="60"/>
      <c r="V40" s="60"/>
      <c r="W40" s="60"/>
      <c r="X40" s="60"/>
      <c r="Y40" s="60"/>
      <c r="Z40" s="60"/>
      <c r="AA40" s="60"/>
      <c r="AB40" s="60"/>
      <c r="AC40" s="60"/>
      <c r="AD40" s="60"/>
      <c r="AE40" s="60"/>
      <c r="AF40" s="60"/>
      <c r="AG40" s="60"/>
      <c r="AH40" s="60"/>
      <c r="AI40" s="60"/>
      <c r="AJ40" s="60"/>
      <c r="AK40" s="60"/>
      <c r="AL40" s="87" t="s">
        <v>3137</v>
      </c>
      <c r="AM40" s="61"/>
      <c r="AN40" s="61"/>
      <c r="AO40" s="61"/>
      <c r="AP40" s="61"/>
      <c r="AQ40" s="61"/>
      <c r="AR40" s="61"/>
      <c r="AS40" s="62" t="s">
        <v>2589</v>
      </c>
      <c r="AT40" s="63" t="str">
        <f t="shared" si="0"/>
        <v>https://www.r-ict-advisor.jp/prom/chiiki_adviser/R8_profile/031_2026.pdf</v>
      </c>
      <c r="AU40" s="64" t="s">
        <v>2596</v>
      </c>
    </row>
    <row r="41" spans="1:47" s="43" customFormat="1" ht="41.5" customHeight="1">
      <c r="A41" s="80">
        <v>33</v>
      </c>
      <c r="B41" s="56"/>
      <c r="C41" s="57"/>
      <c r="D41" s="81" t="s">
        <v>2591</v>
      </c>
      <c r="E41" s="58" t="str">
        <f t="shared" si="1"/>
        <v>内山　淳</v>
      </c>
      <c r="F41" s="59" t="s">
        <v>3300</v>
      </c>
      <c r="G41" s="60" t="s">
        <v>2466</v>
      </c>
      <c r="H41" s="60" t="s">
        <v>2466</v>
      </c>
      <c r="I41" s="60" t="s">
        <v>2466</v>
      </c>
      <c r="J41" s="60" t="s">
        <v>2466</v>
      </c>
      <c r="K41" s="60"/>
      <c r="L41" s="60"/>
      <c r="M41" s="60" t="s">
        <v>2466</v>
      </c>
      <c r="N41" s="60"/>
      <c r="O41" s="60"/>
      <c r="P41" s="60"/>
      <c r="Q41" s="60" t="s">
        <v>2466</v>
      </c>
      <c r="R41" s="60"/>
      <c r="S41" s="60"/>
      <c r="T41" s="60" t="s">
        <v>2466</v>
      </c>
      <c r="U41" s="60" t="s">
        <v>2470</v>
      </c>
      <c r="V41" s="60" t="s">
        <v>2466</v>
      </c>
      <c r="W41" s="60" t="s">
        <v>2466</v>
      </c>
      <c r="X41" s="60"/>
      <c r="Y41" s="60"/>
      <c r="Z41" s="60"/>
      <c r="AA41" s="60" t="s">
        <v>2470</v>
      </c>
      <c r="AB41" s="60" t="s">
        <v>2466</v>
      </c>
      <c r="AC41" s="60"/>
      <c r="AD41" s="60" t="s">
        <v>2466</v>
      </c>
      <c r="AE41" s="60" t="s">
        <v>2466</v>
      </c>
      <c r="AF41" s="60" t="s">
        <v>2466</v>
      </c>
      <c r="AG41" s="60"/>
      <c r="AH41" s="60" t="s">
        <v>2466</v>
      </c>
      <c r="AI41" s="60" t="s">
        <v>2466</v>
      </c>
      <c r="AJ41" s="60"/>
      <c r="AK41" s="60"/>
      <c r="AL41" s="87" t="s">
        <v>3137</v>
      </c>
      <c r="AM41" s="61"/>
      <c r="AN41" s="61"/>
      <c r="AO41" s="61"/>
      <c r="AP41" s="61"/>
      <c r="AQ41" s="61"/>
      <c r="AR41" s="61"/>
      <c r="AS41" s="62" t="s">
        <v>2592</v>
      </c>
      <c r="AT41" s="63" t="str">
        <f t="shared" si="0"/>
        <v>https://www.r-ict-advisor.jp/prom/chiiki_adviser/R8_profile/032_2026.pdf</v>
      </c>
      <c r="AU41" s="64" t="s">
        <v>2597</v>
      </c>
    </row>
    <row r="42" spans="1:47" s="43" customFormat="1" ht="41.5" customHeight="1">
      <c r="A42" s="80">
        <v>34</v>
      </c>
      <c r="B42" s="56"/>
      <c r="C42" s="57"/>
      <c r="D42" s="81" t="s">
        <v>2594</v>
      </c>
      <c r="E42" s="58" t="str">
        <f t="shared" si="1"/>
        <v>浦田　真由</v>
      </c>
      <c r="F42" s="59" t="s">
        <v>3188</v>
      </c>
      <c r="G42" s="60"/>
      <c r="H42" s="60" t="s">
        <v>2466</v>
      </c>
      <c r="I42" s="60" t="s">
        <v>2466</v>
      </c>
      <c r="J42" s="60" t="s">
        <v>2470</v>
      </c>
      <c r="K42" s="60"/>
      <c r="L42" s="60" t="s">
        <v>2466</v>
      </c>
      <c r="M42" s="60"/>
      <c r="N42" s="60"/>
      <c r="O42" s="60"/>
      <c r="P42" s="60" t="s">
        <v>2470</v>
      </c>
      <c r="Q42" s="60"/>
      <c r="R42" s="60"/>
      <c r="S42" s="60"/>
      <c r="T42" s="60"/>
      <c r="U42" s="60"/>
      <c r="V42" s="60" t="s">
        <v>2466</v>
      </c>
      <c r="W42" s="60" t="s">
        <v>2466</v>
      </c>
      <c r="X42" s="60"/>
      <c r="Y42" s="60"/>
      <c r="Z42" s="60"/>
      <c r="AA42" s="60"/>
      <c r="AB42" s="60" t="s">
        <v>2466</v>
      </c>
      <c r="AC42" s="60"/>
      <c r="AD42" s="60" t="s">
        <v>2470</v>
      </c>
      <c r="AE42" s="60" t="s">
        <v>2466</v>
      </c>
      <c r="AF42" s="60"/>
      <c r="AG42" s="60"/>
      <c r="AH42" s="60"/>
      <c r="AI42" s="60"/>
      <c r="AJ42" s="60"/>
      <c r="AK42" s="60"/>
      <c r="AL42" s="87" t="s">
        <v>3137</v>
      </c>
      <c r="AM42" s="61"/>
      <c r="AN42" s="61"/>
      <c r="AO42" s="61"/>
      <c r="AP42" s="61"/>
      <c r="AQ42" s="61"/>
      <c r="AR42" s="61"/>
      <c r="AS42" s="62" t="s">
        <v>2595</v>
      </c>
      <c r="AT42" s="63" t="str">
        <f t="shared" si="0"/>
        <v>https://www.r-ict-advisor.jp/prom/chiiki_adviser/R8_profile/033_2026.pdf</v>
      </c>
      <c r="AU42" s="64" t="s">
        <v>2600</v>
      </c>
    </row>
    <row r="43" spans="1:47" s="43" customFormat="1" ht="41.5" customHeight="1">
      <c r="A43" s="80">
        <v>35</v>
      </c>
      <c r="B43" s="56"/>
      <c r="C43" s="57"/>
      <c r="D43" s="81" t="s">
        <v>2598</v>
      </c>
      <c r="E43" s="58" t="str">
        <f t="shared" si="1"/>
        <v>遠藤　守</v>
      </c>
      <c r="F43" s="59" t="s">
        <v>3189</v>
      </c>
      <c r="G43" s="60" t="s">
        <v>2466</v>
      </c>
      <c r="H43" s="60" t="s">
        <v>2468</v>
      </c>
      <c r="I43" s="60" t="s">
        <v>2466</v>
      </c>
      <c r="J43" s="60" t="s">
        <v>2468</v>
      </c>
      <c r="K43" s="60"/>
      <c r="L43" s="60" t="s">
        <v>2470</v>
      </c>
      <c r="M43" s="60" t="s">
        <v>2466</v>
      </c>
      <c r="N43" s="60"/>
      <c r="O43" s="60" t="s">
        <v>2466</v>
      </c>
      <c r="P43" s="60" t="s">
        <v>2468</v>
      </c>
      <c r="Q43" s="60"/>
      <c r="R43" s="60" t="s">
        <v>2466</v>
      </c>
      <c r="S43" s="60" t="s">
        <v>2466</v>
      </c>
      <c r="T43" s="60"/>
      <c r="U43" s="60"/>
      <c r="V43" s="60" t="s">
        <v>2470</v>
      </c>
      <c r="W43" s="60" t="s">
        <v>2470</v>
      </c>
      <c r="X43" s="60"/>
      <c r="Y43" s="60"/>
      <c r="Z43" s="60" t="s">
        <v>2470</v>
      </c>
      <c r="AA43" s="60" t="s">
        <v>2468</v>
      </c>
      <c r="AB43" s="60" t="s">
        <v>2468</v>
      </c>
      <c r="AC43" s="60" t="s">
        <v>2468</v>
      </c>
      <c r="AD43" s="60" t="s">
        <v>2470</v>
      </c>
      <c r="AE43" s="60" t="s">
        <v>2468</v>
      </c>
      <c r="AF43" s="60" t="s">
        <v>2466</v>
      </c>
      <c r="AG43" s="60" t="s">
        <v>2466</v>
      </c>
      <c r="AH43" s="60" t="s">
        <v>2468</v>
      </c>
      <c r="AI43" s="60" t="s">
        <v>2466</v>
      </c>
      <c r="AJ43" s="60"/>
      <c r="AK43" s="60"/>
      <c r="AL43" s="87" t="s">
        <v>3137</v>
      </c>
      <c r="AM43" s="61"/>
      <c r="AN43" s="61"/>
      <c r="AO43" s="61"/>
      <c r="AP43" s="61"/>
      <c r="AQ43" s="61"/>
      <c r="AR43" s="61"/>
      <c r="AS43" s="62" t="s">
        <v>2599</v>
      </c>
      <c r="AT43" s="63" t="str">
        <f t="shared" si="0"/>
        <v>https://www.r-ict-advisor.jp/prom/chiiki_adviser/R8_profile/034_2026.pdf</v>
      </c>
      <c r="AU43" s="64" t="s">
        <v>2604</v>
      </c>
    </row>
    <row r="44" spans="1:47" s="43" customFormat="1" ht="41.5" customHeight="1">
      <c r="A44" s="80">
        <v>36</v>
      </c>
      <c r="B44" s="56"/>
      <c r="C44" s="57"/>
      <c r="D44" s="81" t="s">
        <v>2601</v>
      </c>
      <c r="E44" s="58" t="str">
        <f t="shared" si="1"/>
        <v>遠藤　勇一</v>
      </c>
      <c r="F44" s="59" t="s">
        <v>2602</v>
      </c>
      <c r="G44" s="60"/>
      <c r="H44" s="60"/>
      <c r="I44" s="60" t="s">
        <v>2466</v>
      </c>
      <c r="J44" s="60"/>
      <c r="K44" s="60"/>
      <c r="L44" s="60"/>
      <c r="M44" s="60"/>
      <c r="N44" s="60"/>
      <c r="O44" s="60"/>
      <c r="P44" s="60"/>
      <c r="Q44" s="60"/>
      <c r="R44" s="60"/>
      <c r="S44" s="60"/>
      <c r="T44" s="60"/>
      <c r="U44" s="60"/>
      <c r="V44" s="60"/>
      <c r="W44" s="60"/>
      <c r="X44" s="60" t="s">
        <v>2466</v>
      </c>
      <c r="Y44" s="60"/>
      <c r="Z44" s="60" t="s">
        <v>2466</v>
      </c>
      <c r="AA44" s="60" t="s">
        <v>2466</v>
      </c>
      <c r="AB44" s="60"/>
      <c r="AC44" s="60"/>
      <c r="AD44" s="60"/>
      <c r="AE44" s="60"/>
      <c r="AF44" s="60" t="s">
        <v>2470</v>
      </c>
      <c r="AG44" s="60" t="s">
        <v>2470</v>
      </c>
      <c r="AH44" s="60" t="s">
        <v>2466</v>
      </c>
      <c r="AI44" s="60" t="s">
        <v>2466</v>
      </c>
      <c r="AJ44" s="60" t="s">
        <v>2470</v>
      </c>
      <c r="AK44" s="60"/>
      <c r="AL44" s="87" t="s">
        <v>3137</v>
      </c>
      <c r="AM44" s="61"/>
      <c r="AN44" s="61"/>
      <c r="AO44" s="61"/>
      <c r="AP44" s="61"/>
      <c r="AQ44" s="61"/>
      <c r="AR44" s="61"/>
      <c r="AS44" s="62" t="s">
        <v>2603</v>
      </c>
      <c r="AT44" s="63" t="str">
        <f t="shared" si="0"/>
        <v>https://www.r-ict-advisor.jp/prom/chiiki_adviser/R8_profile/035_2026.pdf</v>
      </c>
      <c r="AU44" s="64" t="s">
        <v>2609</v>
      </c>
    </row>
    <row r="45" spans="1:47" s="43" customFormat="1" ht="41.5" customHeight="1">
      <c r="A45" s="80">
        <v>37</v>
      </c>
      <c r="B45" s="56"/>
      <c r="C45" s="57"/>
      <c r="D45" s="81" t="s">
        <v>2605</v>
      </c>
      <c r="E45" s="58" t="str">
        <f t="shared" si="1"/>
        <v>遠藤　芳行</v>
      </c>
      <c r="F45" s="59" t="s">
        <v>3190</v>
      </c>
      <c r="G45" s="60" t="s">
        <v>2466</v>
      </c>
      <c r="H45" s="60" t="s">
        <v>2466</v>
      </c>
      <c r="I45" s="60" t="s">
        <v>2466</v>
      </c>
      <c r="J45" s="60" t="s">
        <v>2466</v>
      </c>
      <c r="K45" s="60"/>
      <c r="L45" s="60"/>
      <c r="M45" s="60"/>
      <c r="N45" s="60"/>
      <c r="O45" s="60" t="s">
        <v>2466</v>
      </c>
      <c r="P45" s="60"/>
      <c r="Q45" s="60"/>
      <c r="R45" s="60"/>
      <c r="S45" s="60" t="s">
        <v>2466</v>
      </c>
      <c r="T45" s="60"/>
      <c r="U45" s="60"/>
      <c r="V45" s="60"/>
      <c r="W45" s="60"/>
      <c r="X45" s="60"/>
      <c r="Y45" s="60"/>
      <c r="Z45" s="60" t="s">
        <v>2470</v>
      </c>
      <c r="AA45" s="60" t="s">
        <v>2466</v>
      </c>
      <c r="AB45" s="60" t="s">
        <v>2466</v>
      </c>
      <c r="AC45" s="60"/>
      <c r="AD45" s="60"/>
      <c r="AE45" s="60"/>
      <c r="AF45" s="60" t="s">
        <v>2470</v>
      </c>
      <c r="AG45" s="60" t="s">
        <v>2466</v>
      </c>
      <c r="AH45" s="60" t="s">
        <v>2470</v>
      </c>
      <c r="AI45" s="60" t="s">
        <v>2466</v>
      </c>
      <c r="AJ45" s="60" t="s">
        <v>2470</v>
      </c>
      <c r="AK45" s="60" t="s">
        <v>2470</v>
      </c>
      <c r="AL45" s="87" t="s">
        <v>3354</v>
      </c>
      <c r="AM45" s="61"/>
      <c r="AN45" s="61"/>
      <c r="AO45" s="61"/>
      <c r="AP45" s="61"/>
      <c r="AQ45" s="61"/>
      <c r="AR45" s="61"/>
      <c r="AS45" s="62" t="s">
        <v>2606</v>
      </c>
      <c r="AT45" s="63" t="str">
        <f t="shared" si="0"/>
        <v>https://www.r-ict-advisor.jp/prom/chiiki_adviser/R8_profile/036_2026.pdf</v>
      </c>
      <c r="AU45" s="64" t="s">
        <v>2612</v>
      </c>
    </row>
    <row r="46" spans="1:47" s="43" customFormat="1" ht="41.5" customHeight="1">
      <c r="A46" s="80">
        <v>38</v>
      </c>
      <c r="B46" s="56"/>
      <c r="C46" s="57"/>
      <c r="D46" s="81" t="s">
        <v>2607</v>
      </c>
      <c r="E46" s="58" t="str">
        <f t="shared" si="1"/>
        <v>及川　慎太郎</v>
      </c>
      <c r="F46" s="59" t="s">
        <v>6863</v>
      </c>
      <c r="G46" s="60"/>
      <c r="H46" s="60"/>
      <c r="I46" s="60" t="s">
        <v>2466</v>
      </c>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t="s">
        <v>2466</v>
      </c>
      <c r="AJ46" s="60"/>
      <c r="AK46" s="60" t="s">
        <v>2466</v>
      </c>
      <c r="AL46" s="87" t="s">
        <v>3355</v>
      </c>
      <c r="AM46" s="61"/>
      <c r="AN46" s="61"/>
      <c r="AO46" s="61"/>
      <c r="AP46" s="61"/>
      <c r="AQ46" s="61"/>
      <c r="AR46" s="61"/>
      <c r="AS46" s="62" t="s">
        <v>2608</v>
      </c>
      <c r="AT46" s="63" t="str">
        <f t="shared" si="0"/>
        <v>https://www.r-ict-advisor.jp/prom/chiiki_adviser/R8_profile/037_2026.pdf</v>
      </c>
      <c r="AU46" s="64" t="s">
        <v>2615</v>
      </c>
    </row>
    <row r="47" spans="1:47" s="43" customFormat="1" ht="41.5" customHeight="1">
      <c r="A47" s="80">
        <v>39</v>
      </c>
      <c r="B47" s="56"/>
      <c r="C47" s="57"/>
      <c r="D47" s="81" t="s">
        <v>2610</v>
      </c>
      <c r="E47" s="58" t="str">
        <f t="shared" si="1"/>
        <v>大木　一浩</v>
      </c>
      <c r="F47" s="59" t="s">
        <v>3191</v>
      </c>
      <c r="G47" s="60" t="s">
        <v>2466</v>
      </c>
      <c r="H47" s="60" t="s">
        <v>2466</v>
      </c>
      <c r="I47" s="60" t="s">
        <v>2466</v>
      </c>
      <c r="J47" s="60" t="s">
        <v>2466</v>
      </c>
      <c r="K47" s="60" t="s">
        <v>2466</v>
      </c>
      <c r="L47" s="60" t="s">
        <v>2466</v>
      </c>
      <c r="M47" s="60" t="s">
        <v>2466</v>
      </c>
      <c r="N47" s="60"/>
      <c r="O47" s="60"/>
      <c r="P47" s="60" t="s">
        <v>2466</v>
      </c>
      <c r="Q47" s="60"/>
      <c r="R47" s="60"/>
      <c r="S47" s="60"/>
      <c r="T47" s="60" t="s">
        <v>2466</v>
      </c>
      <c r="U47" s="60"/>
      <c r="V47" s="60" t="s">
        <v>2466</v>
      </c>
      <c r="W47" s="60" t="s">
        <v>2466</v>
      </c>
      <c r="X47" s="60" t="s">
        <v>2466</v>
      </c>
      <c r="Y47" s="60"/>
      <c r="Z47" s="60" t="s">
        <v>2466</v>
      </c>
      <c r="AA47" s="60"/>
      <c r="AB47" s="60" t="s">
        <v>2466</v>
      </c>
      <c r="AC47" s="60"/>
      <c r="AD47" s="60" t="s">
        <v>2466</v>
      </c>
      <c r="AE47" s="60" t="s">
        <v>2466</v>
      </c>
      <c r="AF47" s="60"/>
      <c r="AG47" s="60"/>
      <c r="AH47" s="60"/>
      <c r="AI47" s="60"/>
      <c r="AJ47" s="60"/>
      <c r="AK47" s="60"/>
      <c r="AL47" s="87" t="s">
        <v>3137</v>
      </c>
      <c r="AM47" s="61"/>
      <c r="AN47" s="61"/>
      <c r="AO47" s="61"/>
      <c r="AP47" s="61"/>
      <c r="AQ47" s="61"/>
      <c r="AR47" s="61"/>
      <c r="AS47" s="62" t="s">
        <v>2611</v>
      </c>
      <c r="AT47" s="63" t="str">
        <f t="shared" si="0"/>
        <v>https://www.r-ict-advisor.jp/prom/chiiki_adviser/R8_profile/038_2026.pdf</v>
      </c>
      <c r="AU47" s="64" t="s">
        <v>2618</v>
      </c>
    </row>
    <row r="48" spans="1:47" s="43" customFormat="1" ht="41.5" customHeight="1">
      <c r="A48" s="80">
        <v>40</v>
      </c>
      <c r="B48" s="56"/>
      <c r="C48" s="57"/>
      <c r="D48" s="81" t="s">
        <v>2613</v>
      </c>
      <c r="E48" s="58" t="str">
        <f t="shared" si="1"/>
        <v>大島　正美</v>
      </c>
      <c r="F48" s="59" t="s">
        <v>3192</v>
      </c>
      <c r="G48" s="60"/>
      <c r="H48" s="60" t="s">
        <v>2466</v>
      </c>
      <c r="I48" s="60"/>
      <c r="J48" s="60" t="s">
        <v>2466</v>
      </c>
      <c r="K48" s="60" t="s">
        <v>2466</v>
      </c>
      <c r="L48" s="60" t="s">
        <v>2466</v>
      </c>
      <c r="M48" s="60" t="s">
        <v>2466</v>
      </c>
      <c r="N48" s="60"/>
      <c r="O48" s="60"/>
      <c r="P48" s="60" t="s">
        <v>2466</v>
      </c>
      <c r="Q48" s="60"/>
      <c r="R48" s="60"/>
      <c r="S48" s="60" t="s">
        <v>2466</v>
      </c>
      <c r="T48" s="60"/>
      <c r="U48" s="60"/>
      <c r="V48" s="60"/>
      <c r="W48" s="60"/>
      <c r="X48" s="60"/>
      <c r="Y48" s="60"/>
      <c r="Z48" s="60"/>
      <c r="AA48" s="60"/>
      <c r="AB48" s="60"/>
      <c r="AC48" s="60"/>
      <c r="AD48" s="60" t="s">
        <v>2470</v>
      </c>
      <c r="AE48" s="60" t="s">
        <v>2466</v>
      </c>
      <c r="AF48" s="60"/>
      <c r="AG48" s="60"/>
      <c r="AH48" s="60"/>
      <c r="AI48" s="60"/>
      <c r="AJ48" s="60"/>
      <c r="AK48" s="60"/>
      <c r="AL48" s="87" t="s">
        <v>3137</v>
      </c>
      <c r="AM48" s="61"/>
      <c r="AN48" s="61"/>
      <c r="AO48" s="61"/>
      <c r="AP48" s="61"/>
      <c r="AQ48" s="61"/>
      <c r="AR48" s="61"/>
      <c r="AS48" s="62" t="s">
        <v>2614</v>
      </c>
      <c r="AT48" s="63" t="str">
        <f t="shared" si="0"/>
        <v>https://www.r-ict-advisor.jp/prom/chiiki_adviser/R8_profile/039_2026.pdf</v>
      </c>
      <c r="AU48" s="64" t="s">
        <v>2621</v>
      </c>
    </row>
    <row r="49" spans="1:47" s="76" customFormat="1" ht="41.5" customHeight="1">
      <c r="A49" s="93">
        <v>41</v>
      </c>
      <c r="B49" s="68"/>
      <c r="C49" s="69"/>
      <c r="D49" s="82" t="s">
        <v>2619</v>
      </c>
      <c r="E49" s="70" t="str">
        <f t="shared" si="1"/>
        <v>太田垣　恭子</v>
      </c>
      <c r="F49" s="71" t="s">
        <v>3193</v>
      </c>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88"/>
      <c r="AM49" s="73"/>
      <c r="AN49" s="73"/>
      <c r="AO49" s="73"/>
      <c r="AP49" s="73"/>
      <c r="AQ49" s="73"/>
      <c r="AR49" s="73"/>
      <c r="AS49" s="74" t="s">
        <v>2620</v>
      </c>
      <c r="AT49" s="63" t="str">
        <f t="shared" si="0"/>
        <v>https://www.r-ict-advisor.jp/prom/chiiki_adviser/R8_profile/041_2026.pdf</v>
      </c>
      <c r="AU49" s="75" t="s">
        <v>2624</v>
      </c>
    </row>
    <row r="50" spans="1:47" s="43" customFormat="1" ht="41.5" customHeight="1">
      <c r="A50" s="80">
        <v>42</v>
      </c>
      <c r="B50" s="56"/>
      <c r="C50" s="57"/>
      <c r="D50" s="81" t="s">
        <v>2616</v>
      </c>
      <c r="E50" s="58" t="str">
        <f t="shared" si="1"/>
        <v>大高　利夫</v>
      </c>
      <c r="F50" s="59" t="s">
        <v>3301</v>
      </c>
      <c r="G50" s="60"/>
      <c r="H50" s="60"/>
      <c r="I50" s="60" t="s">
        <v>2466</v>
      </c>
      <c r="J50" s="60"/>
      <c r="K50" s="60"/>
      <c r="L50" s="60"/>
      <c r="M50" s="60"/>
      <c r="N50" s="60"/>
      <c r="O50" s="60"/>
      <c r="P50" s="60"/>
      <c r="Q50" s="60"/>
      <c r="R50" s="60"/>
      <c r="S50" s="60" t="s">
        <v>2470</v>
      </c>
      <c r="T50" s="60" t="s">
        <v>2466</v>
      </c>
      <c r="U50" s="60" t="s">
        <v>2466</v>
      </c>
      <c r="V50" s="60"/>
      <c r="W50" s="60"/>
      <c r="X50" s="60" t="s">
        <v>2466</v>
      </c>
      <c r="Y50" s="60"/>
      <c r="Z50" s="60" t="s">
        <v>2466</v>
      </c>
      <c r="AA50" s="60" t="s">
        <v>2470</v>
      </c>
      <c r="AB50" s="60"/>
      <c r="AC50" s="60"/>
      <c r="AD50" s="60" t="s">
        <v>2466</v>
      </c>
      <c r="AE50" s="60" t="s">
        <v>2466</v>
      </c>
      <c r="AF50" s="60" t="s">
        <v>2466</v>
      </c>
      <c r="AG50" s="60" t="s">
        <v>2470</v>
      </c>
      <c r="AH50" s="60" t="s">
        <v>2470</v>
      </c>
      <c r="AI50" s="60"/>
      <c r="AJ50" s="60" t="s">
        <v>2470</v>
      </c>
      <c r="AK50" s="60" t="s">
        <v>2470</v>
      </c>
      <c r="AL50" s="87" t="s">
        <v>3356</v>
      </c>
      <c r="AM50" s="61"/>
      <c r="AN50" s="61"/>
      <c r="AO50" s="61"/>
      <c r="AP50" s="61"/>
      <c r="AQ50" s="61"/>
      <c r="AR50" s="61"/>
      <c r="AS50" s="62" t="s">
        <v>2617</v>
      </c>
      <c r="AT50" s="63" t="str">
        <f t="shared" si="0"/>
        <v>https://www.r-ict-advisor.jp/prom/chiiki_adviser/R8_profile/040_2026.pdf</v>
      </c>
      <c r="AU50" s="64" t="s">
        <v>3416</v>
      </c>
    </row>
    <row r="51" spans="1:47" s="43" customFormat="1" ht="41.5" customHeight="1">
      <c r="A51" s="80">
        <v>43</v>
      </c>
      <c r="B51" s="56"/>
      <c r="C51" s="57"/>
      <c r="D51" s="81" t="s">
        <v>2622</v>
      </c>
      <c r="E51" s="58" t="str">
        <f t="shared" si="1"/>
        <v>大薮　多可志</v>
      </c>
      <c r="F51" s="59" t="s">
        <v>3194</v>
      </c>
      <c r="G51" s="60"/>
      <c r="H51" s="60"/>
      <c r="I51" s="60"/>
      <c r="J51" s="60"/>
      <c r="K51" s="60"/>
      <c r="L51" s="60"/>
      <c r="M51" s="60"/>
      <c r="N51" s="60"/>
      <c r="O51" s="60" t="s">
        <v>2468</v>
      </c>
      <c r="P51" s="60" t="s">
        <v>2470</v>
      </c>
      <c r="Q51" s="60"/>
      <c r="R51" s="60"/>
      <c r="S51" s="60" t="s">
        <v>2468</v>
      </c>
      <c r="T51" s="60"/>
      <c r="U51" s="60"/>
      <c r="V51" s="60"/>
      <c r="W51" s="60"/>
      <c r="X51" s="60"/>
      <c r="Y51" s="60"/>
      <c r="Z51" s="60"/>
      <c r="AA51" s="60"/>
      <c r="AB51" s="60"/>
      <c r="AC51" s="60"/>
      <c r="AD51" s="60"/>
      <c r="AE51" s="60"/>
      <c r="AF51" s="60"/>
      <c r="AG51" s="60"/>
      <c r="AH51" s="60"/>
      <c r="AI51" s="60"/>
      <c r="AJ51" s="60"/>
      <c r="AK51" s="60"/>
      <c r="AL51" s="87" t="s">
        <v>3137</v>
      </c>
      <c r="AM51" s="61"/>
      <c r="AN51" s="61"/>
      <c r="AO51" s="61"/>
      <c r="AP51" s="61"/>
      <c r="AQ51" s="61"/>
      <c r="AR51" s="61"/>
      <c r="AS51" s="62" t="s">
        <v>2623</v>
      </c>
      <c r="AT51" s="63" t="str">
        <f t="shared" si="0"/>
        <v>https://www.r-ict-advisor.jp/prom/chiiki_adviser/R8_profile/042_2026.pdf</v>
      </c>
      <c r="AU51" s="64" t="s">
        <v>2627</v>
      </c>
    </row>
    <row r="52" spans="1:47" s="43" customFormat="1" ht="41.5" customHeight="1">
      <c r="A52" s="80">
        <v>44</v>
      </c>
      <c r="B52" s="56"/>
      <c r="C52" s="57"/>
      <c r="D52" s="81" t="s">
        <v>2625</v>
      </c>
      <c r="E52" s="58" t="str">
        <f t="shared" si="1"/>
        <v>大山　水帆</v>
      </c>
      <c r="F52" s="59" t="s">
        <v>3195</v>
      </c>
      <c r="G52" s="60" t="s">
        <v>2470</v>
      </c>
      <c r="H52" s="60"/>
      <c r="I52" s="60" t="s">
        <v>2470</v>
      </c>
      <c r="J52" s="60"/>
      <c r="K52" s="60"/>
      <c r="L52" s="60"/>
      <c r="M52" s="60"/>
      <c r="N52" s="60"/>
      <c r="O52" s="60"/>
      <c r="P52" s="60"/>
      <c r="Q52" s="60"/>
      <c r="R52" s="60"/>
      <c r="S52" s="60"/>
      <c r="T52" s="60"/>
      <c r="U52" s="60"/>
      <c r="V52" s="60" t="s">
        <v>2470</v>
      </c>
      <c r="W52" s="60" t="s">
        <v>2470</v>
      </c>
      <c r="X52" s="60"/>
      <c r="Y52" s="60"/>
      <c r="Z52" s="60" t="s">
        <v>2470</v>
      </c>
      <c r="AA52" s="60" t="s">
        <v>2470</v>
      </c>
      <c r="AB52" s="60"/>
      <c r="AC52" s="60"/>
      <c r="AD52" s="60" t="s">
        <v>2470</v>
      </c>
      <c r="AE52" s="60" t="s">
        <v>2470</v>
      </c>
      <c r="AF52" s="60" t="s">
        <v>2470</v>
      </c>
      <c r="AG52" s="60" t="s">
        <v>2470</v>
      </c>
      <c r="AH52" s="60" t="s">
        <v>2470</v>
      </c>
      <c r="AI52" s="60" t="s">
        <v>2470</v>
      </c>
      <c r="AJ52" s="60" t="s">
        <v>2470</v>
      </c>
      <c r="AK52" s="60"/>
      <c r="AL52" s="87" t="s">
        <v>3137</v>
      </c>
      <c r="AM52" s="61"/>
      <c r="AN52" s="61"/>
      <c r="AO52" s="61"/>
      <c r="AP52" s="61"/>
      <c r="AQ52" s="61"/>
      <c r="AR52" s="61"/>
      <c r="AS52" s="62" t="s">
        <v>2626</v>
      </c>
      <c r="AT52" s="63" t="str">
        <f t="shared" si="0"/>
        <v>https://www.r-ict-advisor.jp/prom/chiiki_adviser/R8_profile/043_2026.pdf</v>
      </c>
      <c r="AU52" s="64" t="s">
        <v>2630</v>
      </c>
    </row>
    <row r="53" spans="1:47" s="43" customFormat="1" ht="41.5" customHeight="1">
      <c r="A53" s="80">
        <v>45</v>
      </c>
      <c r="B53" s="56"/>
      <c r="C53" s="57"/>
      <c r="D53" s="81" t="s">
        <v>2628</v>
      </c>
      <c r="E53" s="58" t="str">
        <f t="shared" si="1"/>
        <v>尾形　誠治</v>
      </c>
      <c r="F53" s="59" t="s">
        <v>6705</v>
      </c>
      <c r="G53" s="60" t="s">
        <v>2470</v>
      </c>
      <c r="H53" s="60" t="s">
        <v>2466</v>
      </c>
      <c r="I53" s="60" t="s">
        <v>2466</v>
      </c>
      <c r="J53" s="60" t="s">
        <v>2466</v>
      </c>
      <c r="K53" s="60" t="s">
        <v>2466</v>
      </c>
      <c r="L53" s="60" t="s">
        <v>2466</v>
      </c>
      <c r="M53" s="60" t="s">
        <v>2466</v>
      </c>
      <c r="N53" s="60" t="s">
        <v>2466</v>
      </c>
      <c r="O53" s="60" t="s">
        <v>2466</v>
      </c>
      <c r="P53" s="60" t="s">
        <v>2466</v>
      </c>
      <c r="Q53" s="60" t="s">
        <v>2466</v>
      </c>
      <c r="R53" s="60" t="s">
        <v>2466</v>
      </c>
      <c r="S53" s="60" t="s">
        <v>2466</v>
      </c>
      <c r="T53" s="60" t="s">
        <v>2470</v>
      </c>
      <c r="U53" s="60" t="s">
        <v>2470</v>
      </c>
      <c r="V53" s="60" t="s">
        <v>2466</v>
      </c>
      <c r="W53" s="60" t="s">
        <v>2466</v>
      </c>
      <c r="X53" s="60" t="s">
        <v>2466</v>
      </c>
      <c r="Y53" s="60" t="s">
        <v>2466</v>
      </c>
      <c r="Z53" s="60" t="s">
        <v>2466</v>
      </c>
      <c r="AA53" s="60" t="s">
        <v>2466</v>
      </c>
      <c r="AB53" s="60" t="s">
        <v>2466</v>
      </c>
      <c r="AC53" s="60" t="s">
        <v>2466</v>
      </c>
      <c r="AD53" s="60" t="s">
        <v>2466</v>
      </c>
      <c r="AE53" s="60" t="s">
        <v>2466</v>
      </c>
      <c r="AF53" s="60" t="s">
        <v>2466</v>
      </c>
      <c r="AG53" s="60" t="s">
        <v>2466</v>
      </c>
      <c r="AH53" s="60" t="s">
        <v>2466</v>
      </c>
      <c r="AI53" s="60" t="s">
        <v>2466</v>
      </c>
      <c r="AJ53" s="60" t="s">
        <v>2466</v>
      </c>
      <c r="AK53" s="60" t="s">
        <v>2470</v>
      </c>
      <c r="AL53" s="87" t="s">
        <v>3357</v>
      </c>
      <c r="AM53" s="61"/>
      <c r="AN53" s="61"/>
      <c r="AO53" s="61"/>
      <c r="AP53" s="61"/>
      <c r="AQ53" s="61"/>
      <c r="AR53" s="61"/>
      <c r="AS53" s="62" t="s">
        <v>2629</v>
      </c>
      <c r="AT53" s="63" t="str">
        <f t="shared" si="0"/>
        <v>https://www.r-ict-advisor.jp/prom/chiiki_adviser/R8_profile/044_2026.pdf</v>
      </c>
      <c r="AU53" s="64" t="s">
        <v>2633</v>
      </c>
    </row>
    <row r="54" spans="1:47" s="43" customFormat="1" ht="41.5" customHeight="1">
      <c r="A54" s="80">
        <v>46</v>
      </c>
      <c r="B54" s="56"/>
      <c r="C54" s="57"/>
      <c r="D54" s="81" t="s">
        <v>2631</v>
      </c>
      <c r="E54" s="58" t="str">
        <f t="shared" si="1"/>
        <v>岡田　俊樹</v>
      </c>
      <c r="F54" s="59" t="s">
        <v>3302</v>
      </c>
      <c r="G54" s="60"/>
      <c r="H54" s="60" t="s">
        <v>2468</v>
      </c>
      <c r="I54" s="60" t="s">
        <v>2470</v>
      </c>
      <c r="J54" s="60"/>
      <c r="K54" s="60" t="s">
        <v>2470</v>
      </c>
      <c r="L54" s="60"/>
      <c r="M54" s="60"/>
      <c r="N54" s="60"/>
      <c r="O54" s="60"/>
      <c r="P54" s="60"/>
      <c r="Q54" s="60"/>
      <c r="R54" s="60"/>
      <c r="S54" s="60" t="s">
        <v>2466</v>
      </c>
      <c r="T54" s="60"/>
      <c r="U54" s="60"/>
      <c r="V54" s="60" t="s">
        <v>2470</v>
      </c>
      <c r="W54" s="60" t="s">
        <v>2466</v>
      </c>
      <c r="X54" s="60"/>
      <c r="Y54" s="60"/>
      <c r="Z54" s="60"/>
      <c r="AA54" s="60" t="s">
        <v>2466</v>
      </c>
      <c r="AB54" s="60"/>
      <c r="AC54" s="60"/>
      <c r="AD54" s="60"/>
      <c r="AE54" s="60"/>
      <c r="AF54" s="60"/>
      <c r="AG54" s="60"/>
      <c r="AH54" s="60"/>
      <c r="AI54" s="60"/>
      <c r="AJ54" s="60"/>
      <c r="AK54" s="60" t="s">
        <v>2470</v>
      </c>
      <c r="AL54" s="87" t="s">
        <v>3358</v>
      </c>
      <c r="AM54" s="61"/>
      <c r="AN54" s="61"/>
      <c r="AO54" s="61"/>
      <c r="AP54" s="61"/>
      <c r="AQ54" s="61"/>
      <c r="AR54" s="61"/>
      <c r="AS54" s="62" t="s">
        <v>2632</v>
      </c>
      <c r="AT54" s="63" t="str">
        <f t="shared" si="0"/>
        <v>https://www.r-ict-advisor.jp/prom/chiiki_adviser/R8_profile/045_2026.pdf</v>
      </c>
      <c r="AU54" s="64" t="s">
        <v>2636</v>
      </c>
    </row>
    <row r="55" spans="1:47" s="43" customFormat="1" ht="41.5" customHeight="1">
      <c r="A55" s="80">
        <v>47</v>
      </c>
      <c r="B55" s="56"/>
      <c r="C55" s="57"/>
      <c r="D55" s="81" t="s">
        <v>2634</v>
      </c>
      <c r="E55" s="58" t="str">
        <f t="shared" si="1"/>
        <v>岡田　良</v>
      </c>
      <c r="F55" s="65" t="s">
        <v>3196</v>
      </c>
      <c r="G55" s="60" t="s">
        <v>2466</v>
      </c>
      <c r="H55" s="60" t="s">
        <v>2466</v>
      </c>
      <c r="I55" s="60" t="s">
        <v>2470</v>
      </c>
      <c r="J55" s="60"/>
      <c r="K55" s="60" t="s">
        <v>2470</v>
      </c>
      <c r="L55" s="60" t="s">
        <v>2466</v>
      </c>
      <c r="M55" s="60" t="s">
        <v>2470</v>
      </c>
      <c r="N55" s="60"/>
      <c r="O55" s="60"/>
      <c r="P55" s="60"/>
      <c r="Q55" s="60"/>
      <c r="R55" s="60"/>
      <c r="S55" s="60"/>
      <c r="T55" s="60" t="s">
        <v>2466</v>
      </c>
      <c r="U55" s="60" t="s">
        <v>2466</v>
      </c>
      <c r="V55" s="60" t="s">
        <v>2466</v>
      </c>
      <c r="W55" s="60" t="s">
        <v>2466</v>
      </c>
      <c r="X55" s="60"/>
      <c r="Y55" s="60"/>
      <c r="Z55" s="60"/>
      <c r="AA55" s="60"/>
      <c r="AB55" s="60" t="s">
        <v>2470</v>
      </c>
      <c r="AC55" s="60"/>
      <c r="AD55" s="60"/>
      <c r="AE55" s="60" t="s">
        <v>2466</v>
      </c>
      <c r="AF55" s="60"/>
      <c r="AG55" s="60"/>
      <c r="AH55" s="60"/>
      <c r="AI55" s="60"/>
      <c r="AJ55" s="60"/>
      <c r="AK55" s="60" t="s">
        <v>2466</v>
      </c>
      <c r="AL55" s="87" t="s">
        <v>3359</v>
      </c>
      <c r="AM55" s="61"/>
      <c r="AN55" s="61"/>
      <c r="AO55" s="61"/>
      <c r="AP55" s="61"/>
      <c r="AQ55" s="61"/>
      <c r="AR55" s="61"/>
      <c r="AS55" s="62" t="s">
        <v>2635</v>
      </c>
      <c r="AT55" s="63" t="str">
        <f t="shared" si="0"/>
        <v>https://www.r-ict-advisor.jp/prom/chiiki_adviser/R8_profile/046_2026.pdf</v>
      </c>
      <c r="AU55" s="64" t="s">
        <v>2637</v>
      </c>
    </row>
    <row r="56" spans="1:47" s="43" customFormat="1" ht="41.5" customHeight="1">
      <c r="A56" s="80">
        <v>48</v>
      </c>
      <c r="B56" s="56"/>
      <c r="C56" s="57"/>
      <c r="D56" s="81" t="s">
        <v>2638</v>
      </c>
      <c r="E56" s="58" t="str">
        <f t="shared" si="1"/>
        <v>岡村　久和</v>
      </c>
      <c r="F56" s="59" t="s">
        <v>3303</v>
      </c>
      <c r="G56" s="60"/>
      <c r="H56" s="60"/>
      <c r="I56" s="60" t="s">
        <v>2470</v>
      </c>
      <c r="J56" s="60"/>
      <c r="K56" s="60"/>
      <c r="L56" s="60" t="s">
        <v>2470</v>
      </c>
      <c r="M56" s="60" t="s">
        <v>2470</v>
      </c>
      <c r="N56" s="60"/>
      <c r="O56" s="60"/>
      <c r="P56" s="60"/>
      <c r="Q56" s="60"/>
      <c r="R56" s="60"/>
      <c r="S56" s="60" t="s">
        <v>2470</v>
      </c>
      <c r="T56" s="60" t="s">
        <v>2470</v>
      </c>
      <c r="U56" s="60"/>
      <c r="V56" s="60"/>
      <c r="W56" s="60" t="s">
        <v>2470</v>
      </c>
      <c r="X56" s="60"/>
      <c r="Y56" s="60"/>
      <c r="Z56" s="60" t="s">
        <v>2470</v>
      </c>
      <c r="AA56" s="60"/>
      <c r="AB56" s="60"/>
      <c r="AC56" s="60"/>
      <c r="AD56" s="60"/>
      <c r="AE56" s="60"/>
      <c r="AF56" s="60"/>
      <c r="AG56" s="60"/>
      <c r="AH56" s="60"/>
      <c r="AI56" s="60"/>
      <c r="AJ56" s="60"/>
      <c r="AK56" s="60" t="s">
        <v>2470</v>
      </c>
      <c r="AL56" s="87" t="s">
        <v>3360</v>
      </c>
      <c r="AM56" s="61"/>
      <c r="AN56" s="61"/>
      <c r="AO56" s="61"/>
      <c r="AP56" s="61"/>
      <c r="AQ56" s="61"/>
      <c r="AR56" s="61"/>
      <c r="AS56" s="62" t="s">
        <v>2639</v>
      </c>
      <c r="AT56" s="63" t="str">
        <f t="shared" si="0"/>
        <v>https://www.r-ict-advisor.jp/prom/chiiki_adviser/R8_profile/047_2026.pdf</v>
      </c>
      <c r="AU56" s="64" t="s">
        <v>2640</v>
      </c>
    </row>
    <row r="57" spans="1:47" s="43" customFormat="1" ht="41.5" customHeight="1">
      <c r="A57" s="80">
        <v>49</v>
      </c>
      <c r="B57" s="56"/>
      <c r="C57" s="57"/>
      <c r="D57" s="81" t="s">
        <v>2641</v>
      </c>
      <c r="E57" s="58" t="str">
        <f t="shared" si="1"/>
        <v>岡本　悟</v>
      </c>
      <c r="F57" s="59" t="s">
        <v>3304</v>
      </c>
      <c r="G57" s="60"/>
      <c r="H57" s="60" t="s">
        <v>2466</v>
      </c>
      <c r="I57" s="60" t="s">
        <v>2466</v>
      </c>
      <c r="J57" s="60" t="s">
        <v>2466</v>
      </c>
      <c r="K57" s="60"/>
      <c r="L57" s="60" t="s">
        <v>2466</v>
      </c>
      <c r="M57" s="60"/>
      <c r="N57" s="60"/>
      <c r="O57" s="60"/>
      <c r="P57" s="60" t="s">
        <v>2466</v>
      </c>
      <c r="Q57" s="60" t="s">
        <v>2466</v>
      </c>
      <c r="R57" s="60"/>
      <c r="S57" s="60"/>
      <c r="T57" s="60" t="s">
        <v>2470</v>
      </c>
      <c r="U57" s="60" t="s">
        <v>2466</v>
      </c>
      <c r="V57" s="60" t="s">
        <v>2466</v>
      </c>
      <c r="W57" s="60" t="s">
        <v>2466</v>
      </c>
      <c r="X57" s="60" t="s">
        <v>2470</v>
      </c>
      <c r="Y57" s="60" t="s">
        <v>2466</v>
      </c>
      <c r="Z57" s="60" t="s">
        <v>2466</v>
      </c>
      <c r="AA57" s="60"/>
      <c r="AB57" s="60"/>
      <c r="AC57" s="60"/>
      <c r="AD57" s="60" t="s">
        <v>2468</v>
      </c>
      <c r="AE57" s="60" t="s">
        <v>2466</v>
      </c>
      <c r="AF57" s="60"/>
      <c r="AG57" s="60"/>
      <c r="AH57" s="60" t="s">
        <v>2470</v>
      </c>
      <c r="AI57" s="60" t="s">
        <v>2466</v>
      </c>
      <c r="AJ57" s="60"/>
      <c r="AK57" s="60"/>
      <c r="AL57" s="87" t="s">
        <v>3361</v>
      </c>
      <c r="AM57" s="61"/>
      <c r="AN57" s="61"/>
      <c r="AO57" s="61"/>
      <c r="AP57" s="61"/>
      <c r="AQ57" s="61"/>
      <c r="AR57" s="61"/>
      <c r="AS57" s="62" t="s">
        <v>2642</v>
      </c>
      <c r="AT57" s="63" t="str">
        <f t="shared" si="0"/>
        <v>https://www.r-ict-advisor.jp/prom/chiiki_adviser/R8_profile/048_2026.pdf</v>
      </c>
      <c r="AU57" s="64" t="s">
        <v>2646</v>
      </c>
    </row>
    <row r="58" spans="1:47" s="43" customFormat="1" ht="41.5" customHeight="1">
      <c r="A58" s="80">
        <v>50</v>
      </c>
      <c r="B58" s="56"/>
      <c r="C58" s="57"/>
      <c r="D58" s="81" t="s">
        <v>2643</v>
      </c>
      <c r="E58" s="58" t="str">
        <f t="shared" si="1"/>
        <v>岡本　真</v>
      </c>
      <c r="F58" s="59" t="s">
        <v>2644</v>
      </c>
      <c r="G58" s="60" t="s">
        <v>2466</v>
      </c>
      <c r="H58" s="60" t="s">
        <v>2466</v>
      </c>
      <c r="I58" s="60" t="s">
        <v>2470</v>
      </c>
      <c r="J58" s="60"/>
      <c r="K58" s="60" t="s">
        <v>2466</v>
      </c>
      <c r="L58" s="60" t="s">
        <v>2466</v>
      </c>
      <c r="M58" s="60" t="s">
        <v>2466</v>
      </c>
      <c r="N58" s="60" t="s">
        <v>2466</v>
      </c>
      <c r="O58" s="60"/>
      <c r="P58" s="60" t="s">
        <v>2466</v>
      </c>
      <c r="Q58" s="60"/>
      <c r="R58" s="60"/>
      <c r="S58" s="60" t="s">
        <v>2466</v>
      </c>
      <c r="T58" s="60" t="s">
        <v>2466</v>
      </c>
      <c r="U58" s="60" t="s">
        <v>2466</v>
      </c>
      <c r="V58" s="60" t="s">
        <v>2466</v>
      </c>
      <c r="W58" s="60" t="s">
        <v>2466</v>
      </c>
      <c r="X58" s="60"/>
      <c r="Y58" s="60"/>
      <c r="Z58" s="60"/>
      <c r="AA58" s="60"/>
      <c r="AB58" s="60" t="s">
        <v>2466</v>
      </c>
      <c r="AC58" s="60" t="s">
        <v>2470</v>
      </c>
      <c r="AD58" s="60" t="s">
        <v>2470</v>
      </c>
      <c r="AE58" s="60" t="s">
        <v>2470</v>
      </c>
      <c r="AF58" s="60"/>
      <c r="AG58" s="60"/>
      <c r="AH58" s="60"/>
      <c r="AI58" s="60"/>
      <c r="AJ58" s="60"/>
      <c r="AK58" s="60"/>
      <c r="AL58" s="87" t="s">
        <v>3137</v>
      </c>
      <c r="AM58" s="61"/>
      <c r="AN58" s="61"/>
      <c r="AO58" s="61"/>
      <c r="AP58" s="61"/>
      <c r="AQ58" s="61"/>
      <c r="AR58" s="61"/>
      <c r="AS58" s="62" t="s">
        <v>2645</v>
      </c>
      <c r="AT58" s="63" t="str">
        <f t="shared" si="0"/>
        <v>https://www.r-ict-advisor.jp/prom/chiiki_adviser/R8_profile/049_2026.pdf</v>
      </c>
      <c r="AU58" s="64" t="s">
        <v>2653</v>
      </c>
    </row>
    <row r="59" spans="1:47" s="43" customFormat="1" ht="41.5" customHeight="1">
      <c r="A59" s="80">
        <v>51</v>
      </c>
      <c r="B59" s="56"/>
      <c r="C59" s="57"/>
      <c r="D59" s="81" t="s">
        <v>3139</v>
      </c>
      <c r="E59" s="58" t="str">
        <f t="shared" si="1"/>
        <v>雄川　孝治</v>
      </c>
      <c r="F59" s="59" t="s">
        <v>3305</v>
      </c>
      <c r="G59" s="60" t="s">
        <v>2466</v>
      </c>
      <c r="H59" s="60" t="s">
        <v>2466</v>
      </c>
      <c r="I59" s="60" t="s">
        <v>2466</v>
      </c>
      <c r="J59" s="60" t="s">
        <v>2466</v>
      </c>
      <c r="K59" s="60"/>
      <c r="L59" s="60"/>
      <c r="M59" s="60"/>
      <c r="N59" s="60"/>
      <c r="O59" s="60" t="s">
        <v>2466</v>
      </c>
      <c r="P59" s="60"/>
      <c r="Q59" s="60"/>
      <c r="R59" s="60"/>
      <c r="S59" s="60" t="s">
        <v>2466</v>
      </c>
      <c r="T59" s="60" t="s">
        <v>2466</v>
      </c>
      <c r="U59" s="60"/>
      <c r="V59" s="60" t="s">
        <v>2466</v>
      </c>
      <c r="W59" s="60" t="s">
        <v>2466</v>
      </c>
      <c r="X59" s="60" t="s">
        <v>2466</v>
      </c>
      <c r="Y59" s="60" t="s">
        <v>2466</v>
      </c>
      <c r="Z59" s="60" t="s">
        <v>2466</v>
      </c>
      <c r="AA59" s="60" t="s">
        <v>2466</v>
      </c>
      <c r="AB59" s="60" t="s">
        <v>2466</v>
      </c>
      <c r="AC59" s="60" t="s">
        <v>2466</v>
      </c>
      <c r="AD59" s="60" t="s">
        <v>2466</v>
      </c>
      <c r="AE59" s="60"/>
      <c r="AF59" s="60" t="s">
        <v>2466</v>
      </c>
      <c r="AG59" s="60" t="s">
        <v>2466</v>
      </c>
      <c r="AH59" s="60" t="s">
        <v>2466</v>
      </c>
      <c r="AI59" s="60" t="s">
        <v>2466</v>
      </c>
      <c r="AJ59" s="60" t="s">
        <v>2466</v>
      </c>
      <c r="AK59" s="60"/>
      <c r="AL59" s="87" t="s">
        <v>3137</v>
      </c>
      <c r="AM59" s="61"/>
      <c r="AN59" s="61"/>
      <c r="AO59" s="61"/>
      <c r="AP59" s="61"/>
      <c r="AQ59" s="61"/>
      <c r="AR59" s="61"/>
      <c r="AS59" s="62" t="s">
        <v>3156</v>
      </c>
      <c r="AT59" s="63" t="str">
        <f t="shared" si="0"/>
        <v>https://www.r-ict-advisor.jp/prom/chiiki_adviser/R8_profile/210_2026.pdf</v>
      </c>
      <c r="AU59" s="64" t="s">
        <v>3118</v>
      </c>
    </row>
    <row r="60" spans="1:47" s="43" customFormat="1" ht="41.5" customHeight="1">
      <c r="A60" s="80">
        <v>52</v>
      </c>
      <c r="B60" s="56"/>
      <c r="C60" s="57"/>
      <c r="D60" s="81" t="s">
        <v>3140</v>
      </c>
      <c r="E60" s="58" t="str">
        <f t="shared" si="1"/>
        <v>奥野　貴士</v>
      </c>
      <c r="F60" s="59" t="s">
        <v>3197</v>
      </c>
      <c r="G60" s="60"/>
      <c r="H60" s="60" t="s">
        <v>2468</v>
      </c>
      <c r="I60" s="60"/>
      <c r="J60" s="60"/>
      <c r="K60" s="60"/>
      <c r="L60" s="60"/>
      <c r="M60" s="60"/>
      <c r="N60" s="60"/>
      <c r="O60" s="60"/>
      <c r="P60" s="60"/>
      <c r="Q60" s="60"/>
      <c r="R60" s="60" t="s">
        <v>2468</v>
      </c>
      <c r="S60" s="60"/>
      <c r="T60" s="60"/>
      <c r="U60" s="60"/>
      <c r="V60" s="60" t="s">
        <v>2468</v>
      </c>
      <c r="W60" s="60"/>
      <c r="X60" s="60"/>
      <c r="Y60" s="60"/>
      <c r="Z60" s="60"/>
      <c r="AA60" s="60"/>
      <c r="AB60" s="60" t="s">
        <v>2470</v>
      </c>
      <c r="AC60" s="60"/>
      <c r="AD60" s="60" t="s">
        <v>2468</v>
      </c>
      <c r="AE60" s="60"/>
      <c r="AF60" s="60"/>
      <c r="AG60" s="60"/>
      <c r="AH60" s="60"/>
      <c r="AI60" s="60"/>
      <c r="AJ60" s="60"/>
      <c r="AK60" s="60"/>
      <c r="AL60" s="87" t="s">
        <v>3137</v>
      </c>
      <c r="AM60" s="61"/>
      <c r="AN60" s="61"/>
      <c r="AO60" s="61"/>
      <c r="AP60" s="61"/>
      <c r="AQ60" s="61"/>
      <c r="AR60" s="61"/>
      <c r="AS60" s="62" t="s">
        <v>3157</v>
      </c>
      <c r="AT60" s="63" t="str">
        <f t="shared" si="0"/>
        <v>https://www.r-ict-advisor.jp/prom/chiiki_adviser/R8_profile/211_2026.pdf</v>
      </c>
      <c r="AU60" s="64" t="s">
        <v>3121</v>
      </c>
    </row>
    <row r="61" spans="1:47" s="43" customFormat="1" ht="41.5" customHeight="1">
      <c r="A61" s="80">
        <v>53</v>
      </c>
      <c r="B61" s="56"/>
      <c r="C61" s="57"/>
      <c r="D61" s="81" t="s">
        <v>3141</v>
      </c>
      <c r="E61" s="58" t="str">
        <f t="shared" si="1"/>
        <v>小澤　光興</v>
      </c>
      <c r="F61" s="59" t="s">
        <v>3198</v>
      </c>
      <c r="G61" s="60" t="s">
        <v>2470</v>
      </c>
      <c r="H61" s="60"/>
      <c r="I61" s="60" t="s">
        <v>2466</v>
      </c>
      <c r="J61" s="60" t="s">
        <v>2466</v>
      </c>
      <c r="K61" s="60"/>
      <c r="L61" s="60"/>
      <c r="M61" s="60"/>
      <c r="N61" s="60"/>
      <c r="O61" s="60"/>
      <c r="P61" s="60"/>
      <c r="Q61" s="60"/>
      <c r="R61" s="60"/>
      <c r="S61" s="60"/>
      <c r="T61" s="60" t="s">
        <v>2466</v>
      </c>
      <c r="U61" s="60" t="s">
        <v>2466</v>
      </c>
      <c r="V61" s="60"/>
      <c r="W61" s="60"/>
      <c r="X61" s="60" t="s">
        <v>2466</v>
      </c>
      <c r="Y61" s="60"/>
      <c r="Z61" s="60"/>
      <c r="AA61" s="60" t="s">
        <v>2466</v>
      </c>
      <c r="AB61" s="60"/>
      <c r="AC61" s="60" t="s">
        <v>2466</v>
      </c>
      <c r="AD61" s="60" t="s">
        <v>2466</v>
      </c>
      <c r="AE61" s="60" t="s">
        <v>2466</v>
      </c>
      <c r="AF61" s="60" t="s">
        <v>2470</v>
      </c>
      <c r="AG61" s="60" t="s">
        <v>2466</v>
      </c>
      <c r="AH61" s="60" t="s">
        <v>2466</v>
      </c>
      <c r="AI61" s="60" t="s">
        <v>2466</v>
      </c>
      <c r="AJ61" s="60"/>
      <c r="AK61" s="60" t="s">
        <v>2470</v>
      </c>
      <c r="AL61" s="87" t="s">
        <v>3362</v>
      </c>
      <c r="AM61" s="61"/>
      <c r="AN61" s="61"/>
      <c r="AO61" s="61"/>
      <c r="AP61" s="61"/>
      <c r="AQ61" s="61"/>
      <c r="AR61" s="61"/>
      <c r="AS61" s="62" t="s">
        <v>3158</v>
      </c>
      <c r="AT61" s="63" t="str">
        <f t="shared" si="0"/>
        <v>https://www.r-ict-advisor.jp/prom/chiiki_adviser/R8_profile/212_2026.pdf</v>
      </c>
      <c r="AU61" s="64" t="s">
        <v>3124</v>
      </c>
    </row>
    <row r="62" spans="1:47" s="43" customFormat="1" ht="41.5" customHeight="1">
      <c r="A62" s="80">
        <v>54</v>
      </c>
      <c r="B62" s="56"/>
      <c r="C62" s="57"/>
      <c r="D62" s="81" t="s">
        <v>2647</v>
      </c>
      <c r="E62" s="58" t="str">
        <f t="shared" si="1"/>
        <v>押川　裕也</v>
      </c>
      <c r="F62" s="59" t="s">
        <v>3306</v>
      </c>
      <c r="G62" s="60"/>
      <c r="H62" s="60"/>
      <c r="I62" s="60"/>
      <c r="J62" s="60" t="s">
        <v>2470</v>
      </c>
      <c r="K62" s="60"/>
      <c r="L62" s="60" t="s">
        <v>2470</v>
      </c>
      <c r="M62" s="60"/>
      <c r="N62" s="60"/>
      <c r="O62" s="60"/>
      <c r="P62" s="60"/>
      <c r="Q62" s="60"/>
      <c r="R62" s="60"/>
      <c r="S62" s="60" t="s">
        <v>2470</v>
      </c>
      <c r="T62" s="60" t="s">
        <v>2470</v>
      </c>
      <c r="U62" s="60" t="s">
        <v>2470</v>
      </c>
      <c r="V62" s="60"/>
      <c r="W62" s="60" t="s">
        <v>2470</v>
      </c>
      <c r="X62" s="60"/>
      <c r="Y62" s="60"/>
      <c r="Z62" s="60" t="s">
        <v>2470</v>
      </c>
      <c r="AA62" s="60" t="s">
        <v>2470</v>
      </c>
      <c r="AB62" s="60" t="s">
        <v>2470</v>
      </c>
      <c r="AC62" s="60"/>
      <c r="AD62" s="60" t="s">
        <v>2470</v>
      </c>
      <c r="AE62" s="60"/>
      <c r="AF62" s="60" t="s">
        <v>2470</v>
      </c>
      <c r="AG62" s="60"/>
      <c r="AH62" s="60" t="s">
        <v>2470</v>
      </c>
      <c r="AI62" s="60" t="s">
        <v>2470</v>
      </c>
      <c r="AJ62" s="60" t="s">
        <v>2470</v>
      </c>
      <c r="AK62" s="60"/>
      <c r="AL62" s="87" t="s">
        <v>3137</v>
      </c>
      <c r="AM62" s="61"/>
      <c r="AN62" s="61"/>
      <c r="AO62" s="61"/>
      <c r="AP62" s="61"/>
      <c r="AQ62" s="61"/>
      <c r="AR62" s="61"/>
      <c r="AS62" s="62" t="s">
        <v>2648</v>
      </c>
      <c r="AT62" s="63" t="str">
        <f t="shared" si="0"/>
        <v>https://www.r-ict-advisor.jp/prom/chiiki_adviser/R8_profile/050_2026.pdf</v>
      </c>
      <c r="AU62" s="64" t="s">
        <v>2654</v>
      </c>
    </row>
    <row r="63" spans="1:47" s="43" customFormat="1" ht="41.5" customHeight="1">
      <c r="A63" s="80">
        <v>55</v>
      </c>
      <c r="B63" s="56"/>
      <c r="C63" s="57"/>
      <c r="D63" s="81" t="s">
        <v>2649</v>
      </c>
      <c r="E63" s="58" t="str">
        <f t="shared" si="1"/>
        <v>小田　信治​</v>
      </c>
      <c r="F63" s="59" t="s">
        <v>3199</v>
      </c>
      <c r="G63" s="60" t="s">
        <v>2466</v>
      </c>
      <c r="H63" s="60"/>
      <c r="I63" s="60" t="s">
        <v>2466</v>
      </c>
      <c r="J63" s="60"/>
      <c r="K63" s="60"/>
      <c r="L63" s="60"/>
      <c r="M63" s="60"/>
      <c r="N63" s="60"/>
      <c r="O63" s="60"/>
      <c r="P63" s="60"/>
      <c r="Q63" s="60"/>
      <c r="R63" s="60"/>
      <c r="S63" s="60"/>
      <c r="T63" s="60" t="s">
        <v>2466</v>
      </c>
      <c r="U63" s="60"/>
      <c r="V63" s="60"/>
      <c r="W63" s="60"/>
      <c r="X63" s="60" t="s">
        <v>2466</v>
      </c>
      <c r="Y63" s="60"/>
      <c r="Z63" s="60" t="s">
        <v>2470</v>
      </c>
      <c r="AA63" s="60" t="s">
        <v>2466</v>
      </c>
      <c r="AB63" s="60"/>
      <c r="AC63" s="60"/>
      <c r="AD63" s="60"/>
      <c r="AE63" s="60"/>
      <c r="AF63" s="60" t="s">
        <v>2466</v>
      </c>
      <c r="AG63" s="60" t="s">
        <v>2466</v>
      </c>
      <c r="AH63" s="60" t="s">
        <v>2470</v>
      </c>
      <c r="AI63" s="60" t="s">
        <v>2466</v>
      </c>
      <c r="AJ63" s="60" t="s">
        <v>2466</v>
      </c>
      <c r="AK63" s="60"/>
      <c r="AL63" s="87" t="s">
        <v>3137</v>
      </c>
      <c r="AM63" s="61"/>
      <c r="AN63" s="61"/>
      <c r="AO63" s="61"/>
      <c r="AP63" s="61"/>
      <c r="AQ63" s="61"/>
      <c r="AR63" s="61"/>
      <c r="AS63" s="62" t="s">
        <v>2650</v>
      </c>
      <c r="AT63" s="63" t="str">
        <f t="shared" si="0"/>
        <v>https://www.r-ict-advisor.jp/prom/chiiki_adviser/R8_profile/051_2026.pdf</v>
      </c>
      <c r="AU63" s="64" t="s">
        <v>2657</v>
      </c>
    </row>
    <row r="64" spans="1:47" s="43" customFormat="1" ht="41.5" customHeight="1">
      <c r="A64" s="80">
        <v>56</v>
      </c>
      <c r="B64" s="56"/>
      <c r="C64" s="57"/>
      <c r="D64" s="81" t="s">
        <v>2651</v>
      </c>
      <c r="E64" s="58" t="str">
        <f t="shared" si="1"/>
        <v>織田　友理子</v>
      </c>
      <c r="F64" s="59" t="s">
        <v>3200</v>
      </c>
      <c r="G64" s="60"/>
      <c r="H64" s="60"/>
      <c r="I64" s="60"/>
      <c r="J64" s="60"/>
      <c r="K64" s="60"/>
      <c r="L64" s="60"/>
      <c r="M64" s="60"/>
      <c r="N64" s="60"/>
      <c r="O64" s="60" t="s">
        <v>2470</v>
      </c>
      <c r="P64" s="60" t="s">
        <v>2470</v>
      </c>
      <c r="Q64" s="60"/>
      <c r="R64" s="60"/>
      <c r="S64" s="60"/>
      <c r="T64" s="60"/>
      <c r="U64" s="60"/>
      <c r="V64" s="60"/>
      <c r="W64" s="60"/>
      <c r="X64" s="60"/>
      <c r="Y64" s="60"/>
      <c r="Z64" s="60"/>
      <c r="AA64" s="60"/>
      <c r="AB64" s="60"/>
      <c r="AC64" s="60"/>
      <c r="AD64" s="60" t="s">
        <v>2470</v>
      </c>
      <c r="AE64" s="60"/>
      <c r="AF64" s="60"/>
      <c r="AG64" s="60"/>
      <c r="AH64" s="60"/>
      <c r="AI64" s="60"/>
      <c r="AJ64" s="60"/>
      <c r="AK64" s="60"/>
      <c r="AL64" s="87" t="s">
        <v>3137</v>
      </c>
      <c r="AM64" s="61"/>
      <c r="AN64" s="61"/>
      <c r="AO64" s="61"/>
      <c r="AP64" s="61"/>
      <c r="AQ64" s="61"/>
      <c r="AR64" s="61"/>
      <c r="AS64" s="62" t="s">
        <v>2652</v>
      </c>
      <c r="AT64" s="63" t="str">
        <f t="shared" si="0"/>
        <v>https://www.r-ict-advisor.jp/prom/chiiki_adviser/R8_profile/052_2026.pdf</v>
      </c>
      <c r="AU64" s="64" t="s">
        <v>2658</v>
      </c>
    </row>
    <row r="65" spans="1:47" s="43" customFormat="1" ht="41.5" customHeight="1">
      <c r="A65" s="80">
        <v>57</v>
      </c>
      <c r="B65" s="56"/>
      <c r="C65" s="57"/>
      <c r="D65" s="81" t="s">
        <v>2655</v>
      </c>
      <c r="E65" s="58" t="str">
        <f t="shared" si="1"/>
        <v>小俣　博司</v>
      </c>
      <c r="F65" s="59" t="s">
        <v>3201</v>
      </c>
      <c r="G65" s="60"/>
      <c r="H65" s="60" t="s">
        <v>2470</v>
      </c>
      <c r="I65" s="60"/>
      <c r="J65" s="60" t="s">
        <v>2470</v>
      </c>
      <c r="K65" s="60" t="s">
        <v>2466</v>
      </c>
      <c r="L65" s="60" t="s">
        <v>2470</v>
      </c>
      <c r="M65" s="60" t="s">
        <v>2470</v>
      </c>
      <c r="N65" s="60" t="s">
        <v>2466</v>
      </c>
      <c r="O65" s="60"/>
      <c r="P65" s="60"/>
      <c r="Q65" s="60"/>
      <c r="R65" s="60"/>
      <c r="S65" s="60" t="s">
        <v>2466</v>
      </c>
      <c r="T65" s="60"/>
      <c r="U65" s="60" t="s">
        <v>2466</v>
      </c>
      <c r="V65" s="60" t="s">
        <v>2470</v>
      </c>
      <c r="W65" s="60" t="s">
        <v>2470</v>
      </c>
      <c r="X65" s="60" t="s">
        <v>2466</v>
      </c>
      <c r="Y65" s="60" t="s">
        <v>2466</v>
      </c>
      <c r="Z65" s="60" t="s">
        <v>2466</v>
      </c>
      <c r="AA65" s="60" t="s">
        <v>2466</v>
      </c>
      <c r="AB65" s="60" t="s">
        <v>2470</v>
      </c>
      <c r="AC65" s="60" t="s">
        <v>2470</v>
      </c>
      <c r="AD65" s="60" t="s">
        <v>2470</v>
      </c>
      <c r="AE65" s="60" t="s">
        <v>2470</v>
      </c>
      <c r="AF65" s="60" t="s">
        <v>2466</v>
      </c>
      <c r="AG65" s="60" t="s">
        <v>2466</v>
      </c>
      <c r="AH65" s="60" t="s">
        <v>2466</v>
      </c>
      <c r="AI65" s="60" t="s">
        <v>2466</v>
      </c>
      <c r="AJ65" s="60" t="s">
        <v>2466</v>
      </c>
      <c r="AK65" s="60"/>
      <c r="AL65" s="87" t="s">
        <v>3137</v>
      </c>
      <c r="AM65" s="61"/>
      <c r="AN65" s="61"/>
      <c r="AO65" s="61"/>
      <c r="AP65" s="61"/>
      <c r="AQ65" s="61"/>
      <c r="AR65" s="61"/>
      <c r="AS65" s="62" t="s">
        <v>2656</v>
      </c>
      <c r="AT65" s="63" t="str">
        <f t="shared" si="0"/>
        <v>https://www.r-ict-advisor.jp/prom/chiiki_adviser/R8_profile/053_2026.pdf</v>
      </c>
      <c r="AU65" s="64" t="s">
        <v>2661</v>
      </c>
    </row>
    <row r="66" spans="1:47" s="43" customFormat="1" ht="41.5" customHeight="1">
      <c r="A66" s="80">
        <v>58</v>
      </c>
      <c r="B66" s="56"/>
      <c r="C66" s="57"/>
      <c r="D66" s="81" t="s">
        <v>3142</v>
      </c>
      <c r="E66" s="58" t="str">
        <f t="shared" si="1"/>
        <v>柿崎　淑郎</v>
      </c>
      <c r="F66" s="59" t="s">
        <v>3307</v>
      </c>
      <c r="G66" s="60"/>
      <c r="H66" s="60" t="s">
        <v>2466</v>
      </c>
      <c r="I66" s="60"/>
      <c r="J66" s="60" t="s">
        <v>2466</v>
      </c>
      <c r="K66" s="60"/>
      <c r="L66" s="60"/>
      <c r="M66" s="60"/>
      <c r="N66" s="60"/>
      <c r="O66" s="60"/>
      <c r="P66" s="60"/>
      <c r="Q66" s="60"/>
      <c r="R66" s="60"/>
      <c r="S66" s="60"/>
      <c r="T66" s="60" t="s">
        <v>2466</v>
      </c>
      <c r="U66" s="60"/>
      <c r="V66" s="60" t="s">
        <v>2466</v>
      </c>
      <c r="W66" s="60" t="s">
        <v>2466</v>
      </c>
      <c r="X66" s="60"/>
      <c r="Y66" s="60"/>
      <c r="Z66" s="60" t="s">
        <v>2470</v>
      </c>
      <c r="AA66" s="60" t="s">
        <v>2466</v>
      </c>
      <c r="AB66" s="60" t="s">
        <v>2466</v>
      </c>
      <c r="AC66" s="60"/>
      <c r="AD66" s="60"/>
      <c r="AE66" s="60"/>
      <c r="AF66" s="60" t="s">
        <v>2466</v>
      </c>
      <c r="AG66" s="60" t="s">
        <v>2466</v>
      </c>
      <c r="AH66" s="60" t="s">
        <v>2470</v>
      </c>
      <c r="AI66" s="60"/>
      <c r="AJ66" s="60" t="s">
        <v>2470</v>
      </c>
      <c r="AK66" s="60"/>
      <c r="AL66" s="87" t="s">
        <v>3137</v>
      </c>
      <c r="AM66" s="61"/>
      <c r="AN66" s="61"/>
      <c r="AO66" s="61"/>
      <c r="AP66" s="61"/>
      <c r="AQ66" s="61"/>
      <c r="AR66" s="61"/>
      <c r="AS66" s="62" t="s">
        <v>3159</v>
      </c>
      <c r="AT66" s="63" t="str">
        <f t="shared" si="0"/>
        <v>https://www.r-ict-advisor.jp/prom/chiiki_adviser/R8_profile/213_2026.pdf</v>
      </c>
      <c r="AU66" s="64" t="s">
        <v>3127</v>
      </c>
    </row>
    <row r="67" spans="1:47" s="43" customFormat="1" ht="41.5" customHeight="1">
      <c r="A67" s="80">
        <v>59</v>
      </c>
      <c r="B67" s="56"/>
      <c r="C67" s="57"/>
      <c r="D67" s="81" t="s">
        <v>3143</v>
      </c>
      <c r="E67" s="58" t="str">
        <f t="shared" si="1"/>
        <v>樫本　浩二</v>
      </c>
      <c r="F67" s="59" t="s">
        <v>3202</v>
      </c>
      <c r="G67" s="60" t="s">
        <v>2466</v>
      </c>
      <c r="H67" s="60" t="s">
        <v>2466</v>
      </c>
      <c r="I67" s="60" t="s">
        <v>2466</v>
      </c>
      <c r="J67" s="60" t="s">
        <v>2466</v>
      </c>
      <c r="K67" s="60" t="s">
        <v>2466</v>
      </c>
      <c r="L67" s="60" t="s">
        <v>2470</v>
      </c>
      <c r="M67" s="60" t="s">
        <v>2466</v>
      </c>
      <c r="N67" s="60" t="s">
        <v>2466</v>
      </c>
      <c r="O67" s="60"/>
      <c r="P67" s="60" t="s">
        <v>2466</v>
      </c>
      <c r="Q67" s="60"/>
      <c r="R67" s="60"/>
      <c r="S67" s="60" t="s">
        <v>2466</v>
      </c>
      <c r="T67" s="60" t="s">
        <v>2466</v>
      </c>
      <c r="U67" s="60" t="s">
        <v>2470</v>
      </c>
      <c r="V67" s="60" t="s">
        <v>2466</v>
      </c>
      <c r="W67" s="60" t="s">
        <v>2466</v>
      </c>
      <c r="X67" s="60"/>
      <c r="Y67" s="60"/>
      <c r="Z67" s="60" t="s">
        <v>2466</v>
      </c>
      <c r="AA67" s="60" t="s">
        <v>2466</v>
      </c>
      <c r="AB67" s="60" t="s">
        <v>2466</v>
      </c>
      <c r="AC67" s="60"/>
      <c r="AD67" s="60" t="s">
        <v>2466</v>
      </c>
      <c r="AE67" s="60" t="s">
        <v>2470</v>
      </c>
      <c r="AF67" s="60"/>
      <c r="AG67" s="60" t="s">
        <v>2466</v>
      </c>
      <c r="AH67" s="60"/>
      <c r="AI67" s="60" t="s">
        <v>2466</v>
      </c>
      <c r="AJ67" s="60" t="s">
        <v>2466</v>
      </c>
      <c r="AK67" s="60" t="s">
        <v>2470</v>
      </c>
      <c r="AL67" s="87" t="s">
        <v>3363</v>
      </c>
      <c r="AM67" s="61"/>
      <c r="AN67" s="61"/>
      <c r="AO67" s="61"/>
      <c r="AP67" s="61"/>
      <c r="AQ67" s="61"/>
      <c r="AR67" s="61"/>
      <c r="AS67" s="62" t="s">
        <v>3160</v>
      </c>
      <c r="AT67" s="63" t="str">
        <f t="shared" si="0"/>
        <v>https://www.r-ict-advisor.jp/prom/chiiki_adviser/R8_profile/214_2026.pdf</v>
      </c>
      <c r="AU67" s="64" t="s">
        <v>3130</v>
      </c>
    </row>
    <row r="68" spans="1:47" s="43" customFormat="1" ht="41.5" customHeight="1">
      <c r="A68" s="80">
        <v>60</v>
      </c>
      <c r="B68" s="56"/>
      <c r="C68" s="57"/>
      <c r="D68" s="81" t="s">
        <v>2659</v>
      </c>
      <c r="E68" s="58" t="str">
        <f t="shared" si="1"/>
        <v>勝　眞一郎</v>
      </c>
      <c r="F68" s="59" t="s">
        <v>3203</v>
      </c>
      <c r="G68" s="60"/>
      <c r="H68" s="60"/>
      <c r="I68" s="60" t="s">
        <v>2470</v>
      </c>
      <c r="J68" s="60"/>
      <c r="K68" s="60"/>
      <c r="L68" s="60"/>
      <c r="M68" s="60"/>
      <c r="N68" s="60"/>
      <c r="O68" s="60"/>
      <c r="P68" s="60" t="s">
        <v>2470</v>
      </c>
      <c r="Q68" s="60"/>
      <c r="R68" s="60"/>
      <c r="S68" s="60"/>
      <c r="T68" s="60"/>
      <c r="U68" s="60"/>
      <c r="V68" s="60"/>
      <c r="W68" s="60"/>
      <c r="X68" s="60"/>
      <c r="Y68" s="60"/>
      <c r="Z68" s="60"/>
      <c r="AA68" s="60"/>
      <c r="AB68" s="60"/>
      <c r="AC68" s="60"/>
      <c r="AD68" s="60"/>
      <c r="AE68" s="60" t="s">
        <v>2470</v>
      </c>
      <c r="AF68" s="60"/>
      <c r="AG68" s="60"/>
      <c r="AH68" s="60"/>
      <c r="AI68" s="60"/>
      <c r="AJ68" s="60"/>
      <c r="AK68" s="60"/>
      <c r="AL68" s="87" t="s">
        <v>3137</v>
      </c>
      <c r="AM68" s="61"/>
      <c r="AN68" s="61"/>
      <c r="AO68" s="61"/>
      <c r="AP68" s="61"/>
      <c r="AQ68" s="61"/>
      <c r="AR68" s="61"/>
      <c r="AS68" s="62" t="s">
        <v>2660</v>
      </c>
      <c r="AT68" s="63" t="str">
        <f t="shared" si="0"/>
        <v>https://www.r-ict-advisor.jp/prom/chiiki_adviser/R8_profile/054_2026.pdf</v>
      </c>
      <c r="AU68" s="64" t="s">
        <v>2662</v>
      </c>
    </row>
    <row r="69" spans="1:47" s="43" customFormat="1" ht="41.5" customHeight="1">
      <c r="A69" s="80">
        <v>61</v>
      </c>
      <c r="B69" s="56"/>
      <c r="C69" s="57"/>
      <c r="D69" s="81" t="s">
        <v>2663</v>
      </c>
      <c r="E69" s="58" t="str">
        <f t="shared" si="1"/>
        <v>加藤　英夫</v>
      </c>
      <c r="F69" s="59" t="s">
        <v>3308</v>
      </c>
      <c r="G69" s="60"/>
      <c r="H69" s="60"/>
      <c r="I69" s="60" t="s">
        <v>2466</v>
      </c>
      <c r="J69" s="60" t="s">
        <v>2466</v>
      </c>
      <c r="K69" s="60"/>
      <c r="L69" s="60" t="s">
        <v>2466</v>
      </c>
      <c r="M69" s="60"/>
      <c r="N69" s="60"/>
      <c r="O69" s="60"/>
      <c r="P69" s="60"/>
      <c r="Q69" s="60"/>
      <c r="R69" s="60" t="s">
        <v>2470</v>
      </c>
      <c r="S69" s="60" t="s">
        <v>2466</v>
      </c>
      <c r="T69" s="60" t="s">
        <v>2466</v>
      </c>
      <c r="U69" s="60" t="s">
        <v>2466</v>
      </c>
      <c r="V69" s="60" t="s">
        <v>2470</v>
      </c>
      <c r="W69" s="60" t="s">
        <v>2470</v>
      </c>
      <c r="X69" s="60" t="s">
        <v>2470</v>
      </c>
      <c r="Y69" s="60" t="s">
        <v>2470</v>
      </c>
      <c r="Z69" s="60" t="s">
        <v>2466</v>
      </c>
      <c r="AA69" s="60"/>
      <c r="AB69" s="60"/>
      <c r="AC69" s="60"/>
      <c r="AD69" s="60"/>
      <c r="AE69" s="60"/>
      <c r="AF69" s="60"/>
      <c r="AG69" s="60"/>
      <c r="AH69" s="60"/>
      <c r="AI69" s="60"/>
      <c r="AJ69" s="60"/>
      <c r="AK69" s="60"/>
      <c r="AL69" s="87" t="s">
        <v>3137</v>
      </c>
      <c r="AM69" s="61"/>
      <c r="AN69" s="61"/>
      <c r="AO69" s="61"/>
      <c r="AP69" s="61"/>
      <c r="AQ69" s="61"/>
      <c r="AR69" s="61"/>
      <c r="AS69" s="62" t="s">
        <v>2664</v>
      </c>
      <c r="AT69" s="63" t="str">
        <f t="shared" si="0"/>
        <v>https://www.r-ict-advisor.jp/prom/chiiki_adviser/R8_profile/055_2026.pdf</v>
      </c>
      <c r="AU69" s="64" t="s">
        <v>2667</v>
      </c>
    </row>
    <row r="70" spans="1:47" s="43" customFormat="1" ht="41.5" customHeight="1">
      <c r="A70" s="80">
        <v>62</v>
      </c>
      <c r="B70" s="56"/>
      <c r="C70" s="57"/>
      <c r="D70" s="81" t="s">
        <v>2665</v>
      </c>
      <c r="E70" s="58" t="str">
        <f t="shared" si="1"/>
        <v>加藤　遼</v>
      </c>
      <c r="F70" s="59" t="s">
        <v>3204</v>
      </c>
      <c r="G70" s="60" t="s">
        <v>2470</v>
      </c>
      <c r="H70" s="60" t="s">
        <v>2466</v>
      </c>
      <c r="I70" s="60" t="s">
        <v>2466</v>
      </c>
      <c r="J70" s="60"/>
      <c r="K70" s="60" t="s">
        <v>2466</v>
      </c>
      <c r="L70" s="60" t="s">
        <v>2466</v>
      </c>
      <c r="M70" s="60" t="s">
        <v>2466</v>
      </c>
      <c r="N70" s="60" t="s">
        <v>2466</v>
      </c>
      <c r="O70" s="60" t="s">
        <v>2466</v>
      </c>
      <c r="P70" s="60" t="s">
        <v>2466</v>
      </c>
      <c r="Q70" s="60"/>
      <c r="R70" s="60" t="s">
        <v>2466</v>
      </c>
      <c r="S70" s="60" t="s">
        <v>2466</v>
      </c>
      <c r="T70" s="60" t="s">
        <v>2470</v>
      </c>
      <c r="U70" s="60" t="s">
        <v>2470</v>
      </c>
      <c r="V70" s="60" t="s">
        <v>2466</v>
      </c>
      <c r="W70" s="60" t="s">
        <v>2466</v>
      </c>
      <c r="X70" s="60"/>
      <c r="Y70" s="60"/>
      <c r="Z70" s="60"/>
      <c r="AA70" s="60"/>
      <c r="AB70" s="60" t="s">
        <v>2466</v>
      </c>
      <c r="AC70" s="60" t="s">
        <v>2466</v>
      </c>
      <c r="AD70" s="60" t="s">
        <v>2466</v>
      </c>
      <c r="AE70" s="60" t="s">
        <v>2466</v>
      </c>
      <c r="AF70" s="60"/>
      <c r="AG70" s="60" t="s">
        <v>2466</v>
      </c>
      <c r="AH70" s="60"/>
      <c r="AI70" s="60"/>
      <c r="AJ70" s="60"/>
      <c r="AK70" s="60"/>
      <c r="AL70" s="87" t="s">
        <v>3137</v>
      </c>
      <c r="AM70" s="61"/>
      <c r="AN70" s="61"/>
      <c r="AO70" s="61"/>
      <c r="AP70" s="61"/>
      <c r="AQ70" s="61"/>
      <c r="AR70" s="61"/>
      <c r="AS70" s="62" t="s">
        <v>2666</v>
      </c>
      <c r="AT70" s="63" t="str">
        <f t="shared" si="0"/>
        <v>https://www.r-ict-advisor.jp/prom/chiiki_adviser/R8_profile/056_2026.pdf</v>
      </c>
      <c r="AU70" s="64" t="s">
        <v>2670</v>
      </c>
    </row>
    <row r="71" spans="1:47" s="43" customFormat="1" ht="41.5" customHeight="1">
      <c r="A71" s="80">
        <v>63</v>
      </c>
      <c r="B71" s="56"/>
      <c r="C71" s="57"/>
      <c r="D71" s="81" t="s">
        <v>2668</v>
      </c>
      <c r="E71" s="58" t="str">
        <f t="shared" si="1"/>
        <v>金子　春雄</v>
      </c>
      <c r="F71" s="59" t="s">
        <v>3205</v>
      </c>
      <c r="G71" s="60"/>
      <c r="H71" s="60"/>
      <c r="I71" s="60"/>
      <c r="J71" s="60"/>
      <c r="K71" s="60"/>
      <c r="L71" s="60"/>
      <c r="M71" s="60"/>
      <c r="N71" s="60"/>
      <c r="O71" s="60"/>
      <c r="P71" s="60"/>
      <c r="Q71" s="60"/>
      <c r="R71" s="60" t="s">
        <v>2470</v>
      </c>
      <c r="S71" s="60" t="s">
        <v>2470</v>
      </c>
      <c r="T71" s="60"/>
      <c r="U71" s="60"/>
      <c r="V71" s="60"/>
      <c r="W71" s="60"/>
      <c r="X71" s="60" t="s">
        <v>2470</v>
      </c>
      <c r="Y71" s="60"/>
      <c r="Z71" s="60"/>
      <c r="AA71" s="60"/>
      <c r="AB71" s="60"/>
      <c r="AC71" s="60"/>
      <c r="AD71" s="60"/>
      <c r="AE71" s="60"/>
      <c r="AF71" s="60"/>
      <c r="AG71" s="60"/>
      <c r="AH71" s="60"/>
      <c r="AI71" s="60"/>
      <c r="AJ71" s="60"/>
      <c r="AK71" s="60"/>
      <c r="AL71" s="87" t="s">
        <v>3137</v>
      </c>
      <c r="AM71" s="61"/>
      <c r="AN71" s="61"/>
      <c r="AO71" s="61"/>
      <c r="AP71" s="61"/>
      <c r="AQ71" s="61"/>
      <c r="AR71" s="61"/>
      <c r="AS71" s="62" t="s">
        <v>2669</v>
      </c>
      <c r="AT71" s="63" t="str">
        <f t="shared" si="0"/>
        <v>https://www.r-ict-advisor.jp/prom/chiiki_adviser/R8_profile/057_2026.pdf</v>
      </c>
      <c r="AU71" s="64" t="s">
        <v>2673</v>
      </c>
    </row>
    <row r="72" spans="1:47" s="43" customFormat="1" ht="41.5" customHeight="1">
      <c r="A72" s="80">
        <v>64</v>
      </c>
      <c r="B72" s="56"/>
      <c r="C72" s="57"/>
      <c r="D72" s="81" t="s">
        <v>2671</v>
      </c>
      <c r="E72" s="58" t="str">
        <f t="shared" si="1"/>
        <v>神脇　英司</v>
      </c>
      <c r="F72" s="59" t="s">
        <v>3309</v>
      </c>
      <c r="G72" s="60"/>
      <c r="H72" s="60" t="s">
        <v>2470</v>
      </c>
      <c r="I72" s="60" t="s">
        <v>2466</v>
      </c>
      <c r="J72" s="60" t="s">
        <v>2466</v>
      </c>
      <c r="K72" s="60"/>
      <c r="L72" s="60" t="s">
        <v>2466</v>
      </c>
      <c r="M72" s="60"/>
      <c r="N72" s="60"/>
      <c r="O72" s="60"/>
      <c r="P72" s="60" t="s">
        <v>2466</v>
      </c>
      <c r="Q72" s="60" t="s">
        <v>2466</v>
      </c>
      <c r="R72" s="60"/>
      <c r="S72" s="60"/>
      <c r="T72" s="60" t="s">
        <v>2466</v>
      </c>
      <c r="U72" s="60" t="s">
        <v>2466</v>
      </c>
      <c r="V72" s="60" t="s">
        <v>2470</v>
      </c>
      <c r="W72" s="60" t="s">
        <v>2470</v>
      </c>
      <c r="X72" s="60" t="s">
        <v>2466</v>
      </c>
      <c r="Y72" s="60"/>
      <c r="Z72" s="60"/>
      <c r="AA72" s="60" t="s">
        <v>2466</v>
      </c>
      <c r="AB72" s="60" t="s">
        <v>2466</v>
      </c>
      <c r="AC72" s="60" t="s">
        <v>2466</v>
      </c>
      <c r="AD72" s="60" t="s">
        <v>2466</v>
      </c>
      <c r="AE72" s="60" t="s">
        <v>2466</v>
      </c>
      <c r="AF72" s="60"/>
      <c r="AG72" s="60" t="s">
        <v>2466</v>
      </c>
      <c r="AH72" s="60" t="s">
        <v>2466</v>
      </c>
      <c r="AI72" s="60" t="s">
        <v>2466</v>
      </c>
      <c r="AJ72" s="60"/>
      <c r="AK72" s="60" t="s">
        <v>2470</v>
      </c>
      <c r="AL72" s="87" t="s">
        <v>3364</v>
      </c>
      <c r="AM72" s="61"/>
      <c r="AN72" s="61"/>
      <c r="AO72" s="61"/>
      <c r="AP72" s="61"/>
      <c r="AQ72" s="61"/>
      <c r="AR72" s="61"/>
      <c r="AS72" s="62" t="s">
        <v>2672</v>
      </c>
      <c r="AT72" s="63" t="str">
        <f t="shared" si="0"/>
        <v>https://www.r-ict-advisor.jp/prom/chiiki_adviser/R8_profile/058_2026.pdf</v>
      </c>
      <c r="AU72" s="64" t="s">
        <v>2676</v>
      </c>
    </row>
    <row r="73" spans="1:47" s="43" customFormat="1" ht="41.5" customHeight="1">
      <c r="A73" s="80">
        <v>65</v>
      </c>
      <c r="B73" s="56"/>
      <c r="C73" s="57"/>
      <c r="D73" s="81" t="s">
        <v>2674</v>
      </c>
      <c r="E73" s="58" t="str">
        <f t="shared" si="1"/>
        <v>河井　孝仁</v>
      </c>
      <c r="F73" s="59" t="s">
        <v>3206</v>
      </c>
      <c r="G73" s="60"/>
      <c r="H73" s="60" t="s">
        <v>2470</v>
      </c>
      <c r="I73" s="60"/>
      <c r="J73" s="60" t="s">
        <v>2470</v>
      </c>
      <c r="K73" s="60"/>
      <c r="L73" s="60"/>
      <c r="M73" s="60" t="s">
        <v>2466</v>
      </c>
      <c r="N73" s="60"/>
      <c r="O73" s="60"/>
      <c r="P73" s="60" t="s">
        <v>2470</v>
      </c>
      <c r="Q73" s="60"/>
      <c r="R73" s="60"/>
      <c r="S73" s="60"/>
      <c r="T73" s="60"/>
      <c r="U73" s="60"/>
      <c r="V73" s="60" t="s">
        <v>2466</v>
      </c>
      <c r="W73" s="60" t="s">
        <v>2466</v>
      </c>
      <c r="X73" s="60"/>
      <c r="Y73" s="60"/>
      <c r="Z73" s="60"/>
      <c r="AA73" s="60"/>
      <c r="AB73" s="60"/>
      <c r="AC73" s="60"/>
      <c r="AD73" s="60"/>
      <c r="AE73" s="60" t="s">
        <v>2470</v>
      </c>
      <c r="AF73" s="60"/>
      <c r="AG73" s="60"/>
      <c r="AH73" s="60"/>
      <c r="AI73" s="60"/>
      <c r="AJ73" s="60"/>
      <c r="AK73" s="60"/>
      <c r="AL73" s="87" t="s">
        <v>3137</v>
      </c>
      <c r="AM73" s="61"/>
      <c r="AN73" s="61"/>
      <c r="AO73" s="61"/>
      <c r="AP73" s="61"/>
      <c r="AQ73" s="61"/>
      <c r="AR73" s="61"/>
      <c r="AS73" s="62" t="s">
        <v>2675</v>
      </c>
      <c r="AT73" s="63" t="str">
        <f t="shared" ref="AT73:AT136" si="2">$AU$8&amp;$AU73&amp;"_2026.pdf"</f>
        <v>https://www.r-ict-advisor.jp/prom/chiiki_adviser/R8_profile/059_2026.pdf</v>
      </c>
      <c r="AU73" s="64" t="s">
        <v>2677</v>
      </c>
    </row>
    <row r="74" spans="1:47" s="43" customFormat="1" ht="41.5" customHeight="1">
      <c r="A74" s="80">
        <v>66</v>
      </c>
      <c r="B74" s="56"/>
      <c r="C74" s="57"/>
      <c r="D74" s="81" t="s">
        <v>2678</v>
      </c>
      <c r="E74" s="58" t="str">
        <f t="shared" ref="E74:E137" si="3">HYPERLINK(AT74,AS74)</f>
        <v>川口　弘行</v>
      </c>
      <c r="F74" s="59" t="s">
        <v>3207</v>
      </c>
      <c r="G74" s="60" t="s">
        <v>2470</v>
      </c>
      <c r="H74" s="60"/>
      <c r="I74" s="60" t="s">
        <v>2470</v>
      </c>
      <c r="J74" s="60" t="s">
        <v>2470</v>
      </c>
      <c r="K74" s="60" t="s">
        <v>2470</v>
      </c>
      <c r="L74" s="60" t="s">
        <v>2470</v>
      </c>
      <c r="M74" s="60"/>
      <c r="N74" s="60"/>
      <c r="O74" s="60"/>
      <c r="P74" s="60"/>
      <c r="Q74" s="60"/>
      <c r="R74" s="60"/>
      <c r="S74" s="60"/>
      <c r="T74" s="60" t="s">
        <v>2470</v>
      </c>
      <c r="U74" s="60" t="s">
        <v>2470</v>
      </c>
      <c r="V74" s="60" t="s">
        <v>2470</v>
      </c>
      <c r="W74" s="60" t="s">
        <v>2470</v>
      </c>
      <c r="X74" s="60" t="s">
        <v>2470</v>
      </c>
      <c r="Y74" s="60"/>
      <c r="Z74" s="60" t="s">
        <v>2470</v>
      </c>
      <c r="AA74" s="60" t="s">
        <v>2470</v>
      </c>
      <c r="AB74" s="60"/>
      <c r="AC74" s="60"/>
      <c r="AD74" s="60" t="s">
        <v>2470</v>
      </c>
      <c r="AE74" s="60" t="s">
        <v>2470</v>
      </c>
      <c r="AF74" s="60" t="s">
        <v>2470</v>
      </c>
      <c r="AG74" s="60" t="s">
        <v>2470</v>
      </c>
      <c r="AH74" s="60" t="s">
        <v>2470</v>
      </c>
      <c r="AI74" s="60" t="s">
        <v>2470</v>
      </c>
      <c r="AJ74" s="60" t="s">
        <v>2470</v>
      </c>
      <c r="AK74" s="60"/>
      <c r="AL74" s="87" t="s">
        <v>3137</v>
      </c>
      <c r="AM74" s="61"/>
      <c r="AN74" s="61"/>
      <c r="AO74" s="61"/>
      <c r="AP74" s="61"/>
      <c r="AQ74" s="61"/>
      <c r="AR74" s="61"/>
      <c r="AS74" s="62" t="s">
        <v>2679</v>
      </c>
      <c r="AT74" s="63" t="str">
        <f t="shared" si="2"/>
        <v>https://www.r-ict-advisor.jp/prom/chiiki_adviser/R8_profile/060_2026.pdf</v>
      </c>
      <c r="AU74" s="64" t="s">
        <v>2680</v>
      </c>
    </row>
    <row r="75" spans="1:47" s="43" customFormat="1" ht="41.5" customHeight="1">
      <c r="A75" s="80">
        <v>67</v>
      </c>
      <c r="B75" s="56"/>
      <c r="C75" s="57"/>
      <c r="D75" s="81" t="s">
        <v>2681</v>
      </c>
      <c r="E75" s="58" t="str">
        <f t="shared" si="3"/>
        <v>川島　宏一</v>
      </c>
      <c r="F75" s="59" t="s">
        <v>3310</v>
      </c>
      <c r="G75" s="60"/>
      <c r="H75" s="60"/>
      <c r="I75" s="60"/>
      <c r="J75" s="60"/>
      <c r="K75" s="60" t="s">
        <v>2468</v>
      </c>
      <c r="L75" s="60"/>
      <c r="M75" s="60" t="s">
        <v>2470</v>
      </c>
      <c r="N75" s="60"/>
      <c r="O75" s="60"/>
      <c r="P75" s="60"/>
      <c r="Q75" s="60"/>
      <c r="R75" s="60"/>
      <c r="S75" s="60" t="s">
        <v>2470</v>
      </c>
      <c r="T75" s="60"/>
      <c r="U75" s="60"/>
      <c r="V75" s="60"/>
      <c r="W75" s="60"/>
      <c r="X75" s="60"/>
      <c r="Y75" s="60"/>
      <c r="Z75" s="60"/>
      <c r="AA75" s="60"/>
      <c r="AB75" s="60"/>
      <c r="AC75" s="60"/>
      <c r="AD75" s="60" t="s">
        <v>2468</v>
      </c>
      <c r="AE75" s="60" t="s">
        <v>2470</v>
      </c>
      <c r="AF75" s="60"/>
      <c r="AG75" s="60"/>
      <c r="AH75" s="60"/>
      <c r="AI75" s="60"/>
      <c r="AJ75" s="60"/>
      <c r="AK75" s="60"/>
      <c r="AL75" s="87" t="s">
        <v>3137</v>
      </c>
      <c r="AM75" s="61"/>
      <c r="AN75" s="61"/>
      <c r="AO75" s="61"/>
      <c r="AP75" s="61"/>
      <c r="AQ75" s="61"/>
      <c r="AR75" s="61"/>
      <c r="AS75" s="62" t="s">
        <v>2682</v>
      </c>
      <c r="AT75" s="63" t="str">
        <f t="shared" si="2"/>
        <v>https://www.r-ict-advisor.jp/prom/chiiki_adviser/R8_profile/061_2026.pdf</v>
      </c>
      <c r="AU75" s="64" t="s">
        <v>2683</v>
      </c>
    </row>
    <row r="76" spans="1:47" s="43" customFormat="1" ht="41.5" customHeight="1">
      <c r="A76" s="80">
        <v>68</v>
      </c>
      <c r="B76" s="56"/>
      <c r="C76" s="57"/>
      <c r="D76" s="81" t="s">
        <v>2684</v>
      </c>
      <c r="E76" s="58" t="str">
        <f t="shared" si="3"/>
        <v>菊地　俊延</v>
      </c>
      <c r="F76" s="59" t="s">
        <v>6706</v>
      </c>
      <c r="G76" s="60" t="s">
        <v>2470</v>
      </c>
      <c r="H76" s="60" t="s">
        <v>2466</v>
      </c>
      <c r="I76" s="60" t="s">
        <v>2470</v>
      </c>
      <c r="J76" s="60" t="s">
        <v>2466</v>
      </c>
      <c r="K76" s="60" t="s">
        <v>2466</v>
      </c>
      <c r="L76" s="60"/>
      <c r="M76" s="60" t="s">
        <v>2466</v>
      </c>
      <c r="N76" s="60"/>
      <c r="O76" s="60" t="s">
        <v>2466</v>
      </c>
      <c r="P76" s="60"/>
      <c r="Q76" s="60"/>
      <c r="R76" s="60"/>
      <c r="S76" s="60" t="s">
        <v>2466</v>
      </c>
      <c r="T76" s="60" t="s">
        <v>2466</v>
      </c>
      <c r="U76" s="60" t="s">
        <v>2466</v>
      </c>
      <c r="V76" s="60" t="s">
        <v>2466</v>
      </c>
      <c r="W76" s="60" t="s">
        <v>2470</v>
      </c>
      <c r="X76" s="60" t="s">
        <v>2466</v>
      </c>
      <c r="Y76" s="60" t="s">
        <v>2466</v>
      </c>
      <c r="Z76" s="60" t="s">
        <v>2466</v>
      </c>
      <c r="AA76" s="60" t="s">
        <v>2466</v>
      </c>
      <c r="AB76" s="60" t="s">
        <v>2466</v>
      </c>
      <c r="AC76" s="60"/>
      <c r="AD76" s="60"/>
      <c r="AE76" s="60" t="s">
        <v>2466</v>
      </c>
      <c r="AF76" s="60" t="s">
        <v>2466</v>
      </c>
      <c r="AG76" s="60" t="s">
        <v>2466</v>
      </c>
      <c r="AH76" s="60" t="s">
        <v>2466</v>
      </c>
      <c r="AI76" s="60" t="s">
        <v>2466</v>
      </c>
      <c r="AJ76" s="60" t="s">
        <v>2466</v>
      </c>
      <c r="AK76" s="60" t="s">
        <v>2470</v>
      </c>
      <c r="AL76" s="87" t="s">
        <v>3365</v>
      </c>
      <c r="AM76" s="61"/>
      <c r="AN76" s="61"/>
      <c r="AO76" s="61"/>
      <c r="AP76" s="61"/>
      <c r="AQ76" s="61"/>
      <c r="AR76" s="61"/>
      <c r="AS76" s="62" t="s">
        <v>2685</v>
      </c>
      <c r="AT76" s="63" t="str">
        <f t="shared" si="2"/>
        <v>https://www.r-ict-advisor.jp/prom/chiiki_adviser/R8_profile/062_2026.pdf</v>
      </c>
      <c r="AU76" s="64" t="s">
        <v>2686</v>
      </c>
    </row>
    <row r="77" spans="1:47" s="43" customFormat="1" ht="41.5" customHeight="1">
      <c r="A77" s="80">
        <v>69</v>
      </c>
      <c r="B77" s="56"/>
      <c r="C77" s="57"/>
      <c r="D77" s="81" t="s">
        <v>2687</v>
      </c>
      <c r="E77" s="58" t="str">
        <f t="shared" si="3"/>
        <v>岸本　晃</v>
      </c>
      <c r="F77" s="59" t="s">
        <v>6707</v>
      </c>
      <c r="G77" s="60" t="s">
        <v>2470</v>
      </c>
      <c r="H77" s="60" t="s">
        <v>2470</v>
      </c>
      <c r="I77" s="60" t="s">
        <v>2470</v>
      </c>
      <c r="J77" s="60"/>
      <c r="K77" s="60" t="s">
        <v>2470</v>
      </c>
      <c r="L77" s="60"/>
      <c r="M77" s="60" t="s">
        <v>2470</v>
      </c>
      <c r="N77" s="60"/>
      <c r="O77" s="60" t="s">
        <v>2466</v>
      </c>
      <c r="P77" s="60" t="s">
        <v>2470</v>
      </c>
      <c r="Q77" s="60" t="s">
        <v>2466</v>
      </c>
      <c r="R77" s="60"/>
      <c r="S77" s="60" t="s">
        <v>2470</v>
      </c>
      <c r="T77" s="60" t="s">
        <v>2466</v>
      </c>
      <c r="U77" s="60"/>
      <c r="V77" s="60" t="s">
        <v>2466</v>
      </c>
      <c r="W77" s="60" t="s">
        <v>2466</v>
      </c>
      <c r="X77" s="60"/>
      <c r="Y77" s="60"/>
      <c r="Z77" s="60"/>
      <c r="AA77" s="60"/>
      <c r="AB77" s="60" t="s">
        <v>2470</v>
      </c>
      <c r="AC77" s="60" t="s">
        <v>2466</v>
      </c>
      <c r="AD77" s="60"/>
      <c r="AE77" s="60"/>
      <c r="AF77" s="60"/>
      <c r="AG77" s="60" t="s">
        <v>2470</v>
      </c>
      <c r="AH77" s="60"/>
      <c r="AI77" s="60"/>
      <c r="AJ77" s="60"/>
      <c r="AK77" s="60" t="s">
        <v>2470</v>
      </c>
      <c r="AL77" s="87" t="s">
        <v>3366</v>
      </c>
      <c r="AM77" s="61"/>
      <c r="AN77" s="61"/>
      <c r="AO77" s="61"/>
      <c r="AP77" s="61"/>
      <c r="AQ77" s="61"/>
      <c r="AR77" s="61"/>
      <c r="AS77" s="62" t="s">
        <v>2688</v>
      </c>
      <c r="AT77" s="63" t="str">
        <f t="shared" si="2"/>
        <v>https://www.r-ict-advisor.jp/prom/chiiki_adviser/R8_profile/063_2026.pdf</v>
      </c>
      <c r="AU77" s="64" t="s">
        <v>2689</v>
      </c>
    </row>
    <row r="78" spans="1:47" s="43" customFormat="1" ht="41.5" customHeight="1">
      <c r="A78" s="80">
        <v>70</v>
      </c>
      <c r="B78" s="56"/>
      <c r="C78" s="57"/>
      <c r="D78" s="81" t="s">
        <v>2693</v>
      </c>
      <c r="E78" s="58" t="str">
        <f t="shared" si="3"/>
        <v>北岡　有喜</v>
      </c>
      <c r="F78" s="59" t="s">
        <v>3208</v>
      </c>
      <c r="G78" s="60"/>
      <c r="H78" s="60" t="s">
        <v>2470</v>
      </c>
      <c r="I78" s="60" t="s">
        <v>2470</v>
      </c>
      <c r="J78" s="60" t="s">
        <v>2470</v>
      </c>
      <c r="K78" s="60"/>
      <c r="L78" s="60" t="s">
        <v>2470</v>
      </c>
      <c r="M78" s="60"/>
      <c r="N78" s="60"/>
      <c r="O78" s="60" t="s">
        <v>2470</v>
      </c>
      <c r="P78" s="60"/>
      <c r="Q78" s="60" t="s">
        <v>2470</v>
      </c>
      <c r="R78" s="60"/>
      <c r="S78" s="60" t="s">
        <v>2470</v>
      </c>
      <c r="T78" s="60" t="s">
        <v>2470</v>
      </c>
      <c r="U78" s="60" t="s">
        <v>2470</v>
      </c>
      <c r="V78" s="60" t="s">
        <v>2470</v>
      </c>
      <c r="W78" s="60" t="s">
        <v>2470</v>
      </c>
      <c r="X78" s="60" t="s">
        <v>2470</v>
      </c>
      <c r="Y78" s="60" t="s">
        <v>2470</v>
      </c>
      <c r="Z78" s="60" t="s">
        <v>2470</v>
      </c>
      <c r="AA78" s="60" t="s">
        <v>2470</v>
      </c>
      <c r="AB78" s="60" t="s">
        <v>2470</v>
      </c>
      <c r="AC78" s="60"/>
      <c r="AD78" s="60" t="s">
        <v>2470</v>
      </c>
      <c r="AE78" s="60" t="s">
        <v>2470</v>
      </c>
      <c r="AF78" s="60" t="s">
        <v>2470</v>
      </c>
      <c r="AG78" s="60" t="s">
        <v>2470</v>
      </c>
      <c r="AH78" s="60" t="s">
        <v>2470</v>
      </c>
      <c r="AI78" s="60" t="s">
        <v>2470</v>
      </c>
      <c r="AJ78" s="60" t="s">
        <v>2470</v>
      </c>
      <c r="AK78" s="60"/>
      <c r="AL78" s="87" t="s">
        <v>3137</v>
      </c>
      <c r="AM78" s="61"/>
      <c r="AN78" s="61"/>
      <c r="AO78" s="61"/>
      <c r="AP78" s="61"/>
      <c r="AQ78" s="61"/>
      <c r="AR78" s="61"/>
      <c r="AS78" s="62" t="s">
        <v>2694</v>
      </c>
      <c r="AT78" s="63" t="str">
        <f t="shared" si="2"/>
        <v>https://www.r-ict-advisor.jp/prom/chiiki_adviser/R8_profile/065_2026.pdf</v>
      </c>
      <c r="AU78" s="64" t="s">
        <v>2695</v>
      </c>
    </row>
    <row r="79" spans="1:47" s="43" customFormat="1" ht="41.5" customHeight="1">
      <c r="A79" s="80">
        <v>71</v>
      </c>
      <c r="B79" s="56"/>
      <c r="C79" s="57"/>
      <c r="D79" s="81" t="s">
        <v>2690</v>
      </c>
      <c r="E79" s="58" t="str">
        <f t="shared" si="3"/>
        <v>喜多　耕一</v>
      </c>
      <c r="F79" s="59" t="s">
        <v>3311</v>
      </c>
      <c r="G79" s="60"/>
      <c r="H79" s="60"/>
      <c r="I79" s="60"/>
      <c r="J79" s="60"/>
      <c r="K79" s="60"/>
      <c r="L79" s="60"/>
      <c r="M79" s="60"/>
      <c r="N79" s="60"/>
      <c r="O79" s="60"/>
      <c r="P79" s="60"/>
      <c r="Q79" s="60"/>
      <c r="R79" s="60" t="s">
        <v>2466</v>
      </c>
      <c r="S79" s="60"/>
      <c r="T79" s="60"/>
      <c r="U79" s="60"/>
      <c r="V79" s="60"/>
      <c r="W79" s="60"/>
      <c r="X79" s="60"/>
      <c r="Y79" s="60"/>
      <c r="Z79" s="60"/>
      <c r="AA79" s="60"/>
      <c r="AB79" s="60"/>
      <c r="AC79" s="60"/>
      <c r="AD79" s="60" t="s">
        <v>2470</v>
      </c>
      <c r="AE79" s="60" t="s">
        <v>2466</v>
      </c>
      <c r="AF79" s="60"/>
      <c r="AG79" s="60"/>
      <c r="AH79" s="60"/>
      <c r="AI79" s="60"/>
      <c r="AJ79" s="60"/>
      <c r="AK79" s="60" t="s">
        <v>2468</v>
      </c>
      <c r="AL79" s="87" t="s">
        <v>3367</v>
      </c>
      <c r="AM79" s="61"/>
      <c r="AN79" s="61"/>
      <c r="AO79" s="61"/>
      <c r="AP79" s="61"/>
      <c r="AQ79" s="61"/>
      <c r="AR79" s="61"/>
      <c r="AS79" s="62" t="s">
        <v>2691</v>
      </c>
      <c r="AT79" s="63" t="str">
        <f t="shared" si="2"/>
        <v>https://www.r-ict-advisor.jp/prom/chiiki_adviser/R8_profile/064_2026.pdf</v>
      </c>
      <c r="AU79" s="64" t="s">
        <v>2692</v>
      </c>
    </row>
    <row r="80" spans="1:47" s="43" customFormat="1" ht="41.5" customHeight="1">
      <c r="A80" s="80">
        <v>72</v>
      </c>
      <c r="B80" s="56"/>
      <c r="C80" s="57"/>
      <c r="D80" s="81" t="s">
        <v>2696</v>
      </c>
      <c r="E80" s="58" t="str">
        <f t="shared" si="3"/>
        <v>木下　克己</v>
      </c>
      <c r="F80" s="59" t="s">
        <v>3209</v>
      </c>
      <c r="G80" s="60"/>
      <c r="H80" s="60"/>
      <c r="I80" s="60"/>
      <c r="J80" s="60"/>
      <c r="K80" s="60"/>
      <c r="L80" s="60" t="s">
        <v>2470</v>
      </c>
      <c r="M80" s="60"/>
      <c r="N80" s="60"/>
      <c r="O80" s="60"/>
      <c r="P80" s="60"/>
      <c r="Q80" s="60"/>
      <c r="R80" s="60"/>
      <c r="S80" s="60" t="s">
        <v>2466</v>
      </c>
      <c r="T80" s="60"/>
      <c r="U80" s="60"/>
      <c r="V80" s="60" t="s">
        <v>2466</v>
      </c>
      <c r="W80" s="60"/>
      <c r="X80" s="60"/>
      <c r="Y80" s="60"/>
      <c r="Z80" s="60"/>
      <c r="AA80" s="60" t="s">
        <v>2466</v>
      </c>
      <c r="AB80" s="60"/>
      <c r="AC80" s="60"/>
      <c r="AD80" s="60" t="s">
        <v>2470</v>
      </c>
      <c r="AE80" s="60" t="s">
        <v>2470</v>
      </c>
      <c r="AF80" s="60"/>
      <c r="AG80" s="60"/>
      <c r="AH80" s="60"/>
      <c r="AI80" s="60"/>
      <c r="AJ80" s="60"/>
      <c r="AK80" s="60"/>
      <c r="AL80" s="87" t="s">
        <v>3137</v>
      </c>
      <c r="AM80" s="61"/>
      <c r="AN80" s="61"/>
      <c r="AO80" s="61"/>
      <c r="AP80" s="61"/>
      <c r="AQ80" s="61"/>
      <c r="AR80" s="61"/>
      <c r="AS80" s="62" t="s">
        <v>2697</v>
      </c>
      <c r="AT80" s="63" t="str">
        <f t="shared" si="2"/>
        <v>https://www.r-ict-advisor.jp/prom/chiiki_adviser/R8_profile/066_2026.pdf</v>
      </c>
      <c r="AU80" s="64" t="s">
        <v>2698</v>
      </c>
    </row>
    <row r="81" spans="1:47" s="43" customFormat="1" ht="41.5" customHeight="1">
      <c r="A81" s="80">
        <v>73</v>
      </c>
      <c r="B81" s="56"/>
      <c r="C81" s="57"/>
      <c r="D81" s="81" t="s">
        <v>2699</v>
      </c>
      <c r="E81" s="58" t="str">
        <f t="shared" si="3"/>
        <v>清瀬　由香</v>
      </c>
      <c r="F81" s="59" t="s">
        <v>3210</v>
      </c>
      <c r="G81" s="60" t="s">
        <v>2470</v>
      </c>
      <c r="H81" s="60" t="s">
        <v>2470</v>
      </c>
      <c r="I81" s="60" t="s">
        <v>2470</v>
      </c>
      <c r="J81" s="60" t="s">
        <v>2470</v>
      </c>
      <c r="K81" s="60"/>
      <c r="L81" s="60"/>
      <c r="M81" s="60" t="s">
        <v>2470</v>
      </c>
      <c r="N81" s="60"/>
      <c r="O81" s="60"/>
      <c r="P81" s="60"/>
      <c r="Q81" s="60"/>
      <c r="R81" s="60" t="s">
        <v>2470</v>
      </c>
      <c r="S81" s="60" t="s">
        <v>2470</v>
      </c>
      <c r="T81" s="60" t="s">
        <v>2470</v>
      </c>
      <c r="U81" s="60" t="s">
        <v>2470</v>
      </c>
      <c r="V81" s="60" t="s">
        <v>2470</v>
      </c>
      <c r="W81" s="60" t="s">
        <v>2470</v>
      </c>
      <c r="X81" s="60"/>
      <c r="Y81" s="60"/>
      <c r="Z81" s="60"/>
      <c r="AA81" s="60" t="s">
        <v>2466</v>
      </c>
      <c r="AB81" s="60"/>
      <c r="AC81" s="60" t="s">
        <v>2466</v>
      </c>
      <c r="AD81" s="60" t="s">
        <v>2470</v>
      </c>
      <c r="AE81" s="60" t="s">
        <v>2470</v>
      </c>
      <c r="AF81" s="60" t="s">
        <v>2466</v>
      </c>
      <c r="AG81" s="60"/>
      <c r="AH81" s="60"/>
      <c r="AI81" s="60"/>
      <c r="AJ81" s="60"/>
      <c r="AK81" s="60"/>
      <c r="AL81" s="87" t="s">
        <v>3137</v>
      </c>
      <c r="AM81" s="61"/>
      <c r="AN81" s="61"/>
      <c r="AO81" s="61"/>
      <c r="AP81" s="61"/>
      <c r="AQ81" s="61"/>
      <c r="AR81" s="61"/>
      <c r="AS81" s="62" t="s">
        <v>2700</v>
      </c>
      <c r="AT81" s="63" t="str">
        <f t="shared" si="2"/>
        <v>https://www.r-ict-advisor.jp/prom/chiiki_adviser/R8_profile/067_2026.pdf</v>
      </c>
      <c r="AU81" s="64" t="s">
        <v>2701</v>
      </c>
    </row>
    <row r="82" spans="1:47" s="43" customFormat="1" ht="41.5" customHeight="1">
      <c r="A82" s="80">
        <v>74</v>
      </c>
      <c r="B82" s="56"/>
      <c r="C82" s="57"/>
      <c r="D82" s="81" t="s">
        <v>2702</v>
      </c>
      <c r="E82" s="58" t="str">
        <f t="shared" si="3"/>
        <v>桐原　光洋</v>
      </c>
      <c r="F82" s="65" t="s">
        <v>3312</v>
      </c>
      <c r="G82" s="60" t="s">
        <v>2466</v>
      </c>
      <c r="H82" s="60" t="s">
        <v>2466</v>
      </c>
      <c r="I82" s="60" t="s">
        <v>2470</v>
      </c>
      <c r="J82" s="60" t="s">
        <v>2466</v>
      </c>
      <c r="K82" s="60" t="s">
        <v>2466</v>
      </c>
      <c r="L82" s="60" t="s">
        <v>2466</v>
      </c>
      <c r="M82" s="60" t="s">
        <v>2466</v>
      </c>
      <c r="N82" s="60"/>
      <c r="O82" s="60" t="s">
        <v>2466</v>
      </c>
      <c r="P82" s="60" t="s">
        <v>2466</v>
      </c>
      <c r="Q82" s="60"/>
      <c r="R82" s="60"/>
      <c r="S82" s="60" t="s">
        <v>2470</v>
      </c>
      <c r="T82" s="60"/>
      <c r="U82" s="60" t="s">
        <v>2466</v>
      </c>
      <c r="V82" s="60" t="s">
        <v>2466</v>
      </c>
      <c r="W82" s="60" t="s">
        <v>2466</v>
      </c>
      <c r="X82" s="60" t="s">
        <v>2466</v>
      </c>
      <c r="Y82" s="60"/>
      <c r="Z82" s="60" t="s">
        <v>2466</v>
      </c>
      <c r="AA82" s="60" t="s">
        <v>2466</v>
      </c>
      <c r="AB82" s="60" t="s">
        <v>2466</v>
      </c>
      <c r="AC82" s="60"/>
      <c r="AD82" s="60" t="s">
        <v>2466</v>
      </c>
      <c r="AE82" s="60" t="s">
        <v>2466</v>
      </c>
      <c r="AF82" s="60" t="s">
        <v>2466</v>
      </c>
      <c r="AG82" s="60" t="s">
        <v>2470</v>
      </c>
      <c r="AH82" s="60" t="s">
        <v>2466</v>
      </c>
      <c r="AI82" s="60"/>
      <c r="AJ82" s="60" t="s">
        <v>2466</v>
      </c>
      <c r="AK82" s="60"/>
      <c r="AL82" s="87" t="s">
        <v>3137</v>
      </c>
      <c r="AM82" s="61"/>
      <c r="AN82" s="61"/>
      <c r="AO82" s="61"/>
      <c r="AP82" s="61"/>
      <c r="AQ82" s="61"/>
      <c r="AR82" s="61"/>
      <c r="AS82" s="62" t="s">
        <v>2703</v>
      </c>
      <c r="AT82" s="63" t="str">
        <f t="shared" si="2"/>
        <v>https://www.r-ict-advisor.jp/prom/chiiki_adviser/R8_profile/068_2026.pdf</v>
      </c>
      <c r="AU82" s="64" t="s">
        <v>2704</v>
      </c>
    </row>
    <row r="83" spans="1:47" s="43" customFormat="1" ht="41.5" customHeight="1">
      <c r="A83" s="80">
        <v>75</v>
      </c>
      <c r="B83" s="56"/>
      <c r="C83" s="57"/>
      <c r="D83" s="81" t="s">
        <v>2705</v>
      </c>
      <c r="E83" s="58" t="str">
        <f t="shared" si="3"/>
        <v>日下　光</v>
      </c>
      <c r="F83" s="59" t="s">
        <v>3211</v>
      </c>
      <c r="G83" s="60" t="s">
        <v>2466</v>
      </c>
      <c r="H83" s="60"/>
      <c r="I83" s="60" t="s">
        <v>2466</v>
      </c>
      <c r="J83" s="60" t="s">
        <v>2466</v>
      </c>
      <c r="K83" s="60" t="s">
        <v>2466</v>
      </c>
      <c r="L83" s="60" t="s">
        <v>2470</v>
      </c>
      <c r="M83" s="60"/>
      <c r="N83" s="60"/>
      <c r="O83" s="60"/>
      <c r="P83" s="60"/>
      <c r="Q83" s="60"/>
      <c r="R83" s="60"/>
      <c r="S83" s="60"/>
      <c r="T83" s="60"/>
      <c r="U83" s="60"/>
      <c r="V83" s="60"/>
      <c r="W83" s="60"/>
      <c r="X83" s="60"/>
      <c r="Y83" s="60"/>
      <c r="Z83" s="60"/>
      <c r="AA83" s="60" t="s">
        <v>2470</v>
      </c>
      <c r="AB83" s="60"/>
      <c r="AC83" s="60"/>
      <c r="AD83" s="60"/>
      <c r="AE83" s="60"/>
      <c r="AF83" s="60"/>
      <c r="AG83" s="60" t="s">
        <v>2470</v>
      </c>
      <c r="AH83" s="60"/>
      <c r="AI83" s="60"/>
      <c r="AJ83" s="60" t="s">
        <v>2470</v>
      </c>
      <c r="AK83" s="60"/>
      <c r="AL83" s="87" t="s">
        <v>3137</v>
      </c>
      <c r="AM83" s="61"/>
      <c r="AN83" s="61"/>
      <c r="AO83" s="61"/>
      <c r="AP83" s="61"/>
      <c r="AQ83" s="61"/>
      <c r="AR83" s="61"/>
      <c r="AS83" s="62" t="s">
        <v>2706</v>
      </c>
      <c r="AT83" s="63" t="str">
        <f t="shared" si="2"/>
        <v>https://www.r-ict-advisor.jp/prom/chiiki_adviser/R8_profile/069_2026.pdf</v>
      </c>
      <c r="AU83" s="64" t="s">
        <v>2707</v>
      </c>
    </row>
    <row r="84" spans="1:47" s="43" customFormat="1" ht="41.5" customHeight="1">
      <c r="A84" s="80">
        <v>76</v>
      </c>
      <c r="B84" s="56"/>
      <c r="C84" s="57"/>
      <c r="D84" s="81" t="s">
        <v>2708</v>
      </c>
      <c r="E84" s="58" t="str">
        <f t="shared" si="3"/>
        <v>栗城　和也</v>
      </c>
      <c r="F84" s="59" t="s">
        <v>2709</v>
      </c>
      <c r="G84" s="60"/>
      <c r="H84" s="60"/>
      <c r="I84" s="60" t="s">
        <v>2470</v>
      </c>
      <c r="J84" s="60" t="s">
        <v>2466</v>
      </c>
      <c r="K84" s="60"/>
      <c r="L84" s="60"/>
      <c r="M84" s="60"/>
      <c r="N84" s="60"/>
      <c r="O84" s="60"/>
      <c r="P84" s="60"/>
      <c r="Q84" s="60"/>
      <c r="R84" s="60"/>
      <c r="S84" s="60" t="s">
        <v>2466</v>
      </c>
      <c r="T84" s="60" t="s">
        <v>2466</v>
      </c>
      <c r="U84" s="60" t="s">
        <v>2466</v>
      </c>
      <c r="V84" s="60" t="s">
        <v>2466</v>
      </c>
      <c r="W84" s="60" t="s">
        <v>2470</v>
      </c>
      <c r="X84" s="60" t="s">
        <v>2466</v>
      </c>
      <c r="Y84" s="60" t="s">
        <v>2470</v>
      </c>
      <c r="Z84" s="60" t="s">
        <v>2466</v>
      </c>
      <c r="AA84" s="60" t="s">
        <v>2466</v>
      </c>
      <c r="AB84" s="60"/>
      <c r="AC84" s="60"/>
      <c r="AD84" s="60"/>
      <c r="AE84" s="60" t="s">
        <v>2466</v>
      </c>
      <c r="AF84" s="60"/>
      <c r="AG84" s="60"/>
      <c r="AH84" s="60"/>
      <c r="AI84" s="60" t="s">
        <v>2466</v>
      </c>
      <c r="AJ84" s="60" t="s">
        <v>2466</v>
      </c>
      <c r="AK84" s="60"/>
      <c r="AL84" s="87" t="s">
        <v>3137</v>
      </c>
      <c r="AM84" s="61"/>
      <c r="AN84" s="61"/>
      <c r="AO84" s="61"/>
      <c r="AP84" s="61"/>
      <c r="AQ84" s="61"/>
      <c r="AR84" s="61"/>
      <c r="AS84" s="62" t="s">
        <v>2710</v>
      </c>
      <c r="AT84" s="63" t="str">
        <f t="shared" si="2"/>
        <v>https://www.r-ict-advisor.jp/prom/chiiki_adviser/R8_profile/070_2026.pdf</v>
      </c>
      <c r="AU84" s="64" t="s">
        <v>2711</v>
      </c>
    </row>
    <row r="85" spans="1:47" s="43" customFormat="1" ht="41.5" customHeight="1">
      <c r="A85" s="80">
        <v>77</v>
      </c>
      <c r="B85" s="56"/>
      <c r="C85" s="57"/>
      <c r="D85" s="81" t="s">
        <v>2712</v>
      </c>
      <c r="E85" s="58" t="str">
        <f t="shared" si="3"/>
        <v>黒木　信彦</v>
      </c>
      <c r="F85" s="59" t="s">
        <v>6864</v>
      </c>
      <c r="G85" s="60" t="s">
        <v>2466</v>
      </c>
      <c r="H85" s="60"/>
      <c r="I85" s="60" t="s">
        <v>2466</v>
      </c>
      <c r="J85" s="60"/>
      <c r="K85" s="60"/>
      <c r="L85" s="60" t="s">
        <v>2470</v>
      </c>
      <c r="M85" s="60" t="s">
        <v>2470</v>
      </c>
      <c r="N85" s="60"/>
      <c r="O85" s="60" t="s">
        <v>2466</v>
      </c>
      <c r="P85" s="60" t="s">
        <v>2466</v>
      </c>
      <c r="Q85" s="60"/>
      <c r="R85" s="60"/>
      <c r="S85" s="60"/>
      <c r="T85" s="60" t="s">
        <v>2466</v>
      </c>
      <c r="U85" s="60"/>
      <c r="V85" s="60" t="s">
        <v>2466</v>
      </c>
      <c r="W85" s="60" t="s">
        <v>2466</v>
      </c>
      <c r="X85" s="60"/>
      <c r="Y85" s="60"/>
      <c r="Z85" s="60" t="s">
        <v>2466</v>
      </c>
      <c r="AA85" s="60"/>
      <c r="AB85" s="60" t="s">
        <v>2466</v>
      </c>
      <c r="AC85" s="60"/>
      <c r="AD85" s="60" t="s">
        <v>2466</v>
      </c>
      <c r="AE85" s="60" t="s">
        <v>2466</v>
      </c>
      <c r="AF85" s="60"/>
      <c r="AG85" s="60"/>
      <c r="AH85" s="60"/>
      <c r="AI85" s="60"/>
      <c r="AJ85" s="60"/>
      <c r="AK85" s="60"/>
      <c r="AL85" s="87" t="s">
        <v>3137</v>
      </c>
      <c r="AM85" s="61"/>
      <c r="AN85" s="61"/>
      <c r="AO85" s="61"/>
      <c r="AP85" s="61"/>
      <c r="AQ85" s="61"/>
      <c r="AR85" s="61"/>
      <c r="AS85" s="62" t="s">
        <v>2713</v>
      </c>
      <c r="AT85" s="63" t="str">
        <f t="shared" si="2"/>
        <v>https://www.r-ict-advisor.jp/prom/chiiki_adviser/R8_profile/071_2026.pdf</v>
      </c>
      <c r="AU85" s="64" t="s">
        <v>2714</v>
      </c>
    </row>
    <row r="86" spans="1:47" s="43" customFormat="1" ht="41.5" customHeight="1">
      <c r="A86" s="80">
        <v>78</v>
      </c>
      <c r="B86" s="56"/>
      <c r="C86" s="57"/>
      <c r="D86" s="81" t="s">
        <v>2715</v>
      </c>
      <c r="E86" s="58" t="str">
        <f t="shared" si="3"/>
        <v>小泉　勝志郎</v>
      </c>
      <c r="F86" s="59" t="s">
        <v>2716</v>
      </c>
      <c r="G86" s="60"/>
      <c r="H86" s="60" t="s">
        <v>2470</v>
      </c>
      <c r="I86" s="60"/>
      <c r="J86" s="60" t="s">
        <v>2470</v>
      </c>
      <c r="K86" s="60"/>
      <c r="L86" s="60"/>
      <c r="M86" s="60" t="s">
        <v>2470</v>
      </c>
      <c r="N86" s="60"/>
      <c r="O86" s="60"/>
      <c r="P86" s="60"/>
      <c r="Q86" s="60"/>
      <c r="R86" s="60"/>
      <c r="S86" s="60"/>
      <c r="T86" s="60"/>
      <c r="U86" s="60"/>
      <c r="V86" s="60" t="s">
        <v>2470</v>
      </c>
      <c r="W86" s="60" t="s">
        <v>2470</v>
      </c>
      <c r="X86" s="60"/>
      <c r="Y86" s="60"/>
      <c r="Z86" s="60"/>
      <c r="AA86" s="60"/>
      <c r="AB86" s="60" t="s">
        <v>2470</v>
      </c>
      <c r="AC86" s="60"/>
      <c r="AD86" s="60" t="s">
        <v>2470</v>
      </c>
      <c r="AE86" s="60"/>
      <c r="AF86" s="60"/>
      <c r="AG86" s="60"/>
      <c r="AH86" s="60"/>
      <c r="AI86" s="60" t="s">
        <v>2470</v>
      </c>
      <c r="AJ86" s="60"/>
      <c r="AK86" s="60"/>
      <c r="AL86" s="87" t="s">
        <v>3137</v>
      </c>
      <c r="AM86" s="61"/>
      <c r="AN86" s="61"/>
      <c r="AO86" s="61"/>
      <c r="AP86" s="61"/>
      <c r="AQ86" s="61"/>
      <c r="AR86" s="61"/>
      <c r="AS86" s="62" t="s">
        <v>2717</v>
      </c>
      <c r="AT86" s="63" t="str">
        <f t="shared" si="2"/>
        <v>https://www.r-ict-advisor.jp/prom/chiiki_adviser/R8_profile/072_2026.pdf</v>
      </c>
      <c r="AU86" s="64" t="s">
        <v>2718</v>
      </c>
    </row>
    <row r="87" spans="1:47" s="43" customFormat="1" ht="41.5" customHeight="1">
      <c r="A87" s="80">
        <v>79</v>
      </c>
      <c r="B87" s="56"/>
      <c r="C87" s="57"/>
      <c r="D87" s="81" t="s">
        <v>2719</v>
      </c>
      <c r="E87" s="58" t="str">
        <f t="shared" si="3"/>
        <v>小出　範幸</v>
      </c>
      <c r="F87" s="59" t="s">
        <v>2720</v>
      </c>
      <c r="G87" s="60"/>
      <c r="H87" s="60"/>
      <c r="I87" s="60" t="s">
        <v>2466</v>
      </c>
      <c r="J87" s="60" t="s">
        <v>2466</v>
      </c>
      <c r="K87" s="60" t="s">
        <v>2470</v>
      </c>
      <c r="L87" s="60"/>
      <c r="M87" s="60" t="s">
        <v>2470</v>
      </c>
      <c r="N87" s="60"/>
      <c r="O87" s="60" t="s">
        <v>2466</v>
      </c>
      <c r="P87" s="60" t="s">
        <v>2466</v>
      </c>
      <c r="Q87" s="60"/>
      <c r="R87" s="60" t="s">
        <v>2470</v>
      </c>
      <c r="S87" s="60"/>
      <c r="T87" s="60" t="s">
        <v>2466</v>
      </c>
      <c r="U87" s="60"/>
      <c r="V87" s="60" t="s">
        <v>2466</v>
      </c>
      <c r="W87" s="60" t="s">
        <v>2466</v>
      </c>
      <c r="X87" s="60"/>
      <c r="Y87" s="60"/>
      <c r="Z87" s="60" t="s">
        <v>2466</v>
      </c>
      <c r="AA87" s="60"/>
      <c r="AB87" s="60"/>
      <c r="AC87" s="60"/>
      <c r="AD87" s="60"/>
      <c r="AE87" s="60"/>
      <c r="AF87" s="60"/>
      <c r="AG87" s="60"/>
      <c r="AH87" s="60" t="s">
        <v>2466</v>
      </c>
      <c r="AI87" s="60"/>
      <c r="AJ87" s="60"/>
      <c r="AK87" s="60"/>
      <c r="AL87" s="87" t="s">
        <v>3137</v>
      </c>
      <c r="AM87" s="61"/>
      <c r="AN87" s="61"/>
      <c r="AO87" s="61"/>
      <c r="AP87" s="61"/>
      <c r="AQ87" s="61"/>
      <c r="AR87" s="61"/>
      <c r="AS87" s="62" t="s">
        <v>2721</v>
      </c>
      <c r="AT87" s="63" t="str">
        <f t="shared" si="2"/>
        <v>https://www.r-ict-advisor.jp/prom/chiiki_adviser/R8_profile/073_2026.pdf</v>
      </c>
      <c r="AU87" s="64" t="s">
        <v>2722</v>
      </c>
    </row>
    <row r="88" spans="1:47" s="43" customFormat="1" ht="41.5" customHeight="1">
      <c r="A88" s="80">
        <v>80</v>
      </c>
      <c r="B88" s="56"/>
      <c r="C88" s="57"/>
      <c r="D88" s="81" t="s">
        <v>2723</v>
      </c>
      <c r="E88" s="58" t="str">
        <f t="shared" si="3"/>
        <v>小岩　正貴​</v>
      </c>
      <c r="F88" s="65" t="s">
        <v>3212</v>
      </c>
      <c r="G88" s="60" t="s">
        <v>2470</v>
      </c>
      <c r="H88" s="60" t="s">
        <v>2466</v>
      </c>
      <c r="I88" s="60" t="s">
        <v>2470</v>
      </c>
      <c r="J88" s="60" t="s">
        <v>2466</v>
      </c>
      <c r="K88" s="60"/>
      <c r="L88" s="60"/>
      <c r="M88" s="60" t="s">
        <v>2470</v>
      </c>
      <c r="N88" s="60"/>
      <c r="O88" s="60"/>
      <c r="P88" s="60"/>
      <c r="Q88" s="60"/>
      <c r="R88" s="60"/>
      <c r="S88" s="60"/>
      <c r="T88" s="60" t="s">
        <v>2466</v>
      </c>
      <c r="U88" s="60"/>
      <c r="V88" s="60"/>
      <c r="W88" s="60" t="s">
        <v>2466</v>
      </c>
      <c r="X88" s="60"/>
      <c r="Y88" s="60"/>
      <c r="Z88" s="60"/>
      <c r="AA88" s="60"/>
      <c r="AB88" s="60"/>
      <c r="AC88" s="60"/>
      <c r="AD88" s="60" t="s">
        <v>2466</v>
      </c>
      <c r="AE88" s="60" t="s">
        <v>2466</v>
      </c>
      <c r="AF88" s="60"/>
      <c r="AG88" s="60"/>
      <c r="AH88" s="60"/>
      <c r="AI88" s="60"/>
      <c r="AJ88" s="60"/>
      <c r="AK88" s="60"/>
      <c r="AL88" s="87" t="s">
        <v>3137</v>
      </c>
      <c r="AM88" s="61"/>
      <c r="AN88" s="61"/>
      <c r="AO88" s="61"/>
      <c r="AP88" s="61"/>
      <c r="AQ88" s="61"/>
      <c r="AR88" s="61"/>
      <c r="AS88" s="62" t="s">
        <v>2724</v>
      </c>
      <c r="AT88" s="63" t="str">
        <f t="shared" si="2"/>
        <v>https://www.r-ict-advisor.jp/prom/chiiki_adviser/R8_profile/074_2026.pdf</v>
      </c>
      <c r="AU88" s="64" t="s">
        <v>2727</v>
      </c>
    </row>
    <row r="89" spans="1:47" s="43" customFormat="1" ht="41.5" customHeight="1">
      <c r="A89" s="80">
        <v>81</v>
      </c>
      <c r="B89" s="56"/>
      <c r="C89" s="57"/>
      <c r="D89" s="81" t="s">
        <v>2725</v>
      </c>
      <c r="E89" s="58" t="str">
        <f t="shared" si="3"/>
        <v>甲田　恵子</v>
      </c>
      <c r="F89" s="59" t="s">
        <v>3213</v>
      </c>
      <c r="G89" s="60" t="s">
        <v>2466</v>
      </c>
      <c r="H89" s="60" t="s">
        <v>2466</v>
      </c>
      <c r="I89" s="60" t="s">
        <v>2466</v>
      </c>
      <c r="J89" s="60"/>
      <c r="K89" s="60" t="s">
        <v>2470</v>
      </c>
      <c r="L89" s="60" t="s">
        <v>2470</v>
      </c>
      <c r="M89" s="60" t="s">
        <v>2470</v>
      </c>
      <c r="N89" s="60" t="s">
        <v>2470</v>
      </c>
      <c r="O89" s="60" t="s">
        <v>2466</v>
      </c>
      <c r="P89" s="60" t="s">
        <v>2466</v>
      </c>
      <c r="Q89" s="60" t="s">
        <v>2470</v>
      </c>
      <c r="R89" s="60"/>
      <c r="S89" s="60" t="s">
        <v>2470</v>
      </c>
      <c r="T89" s="60" t="s">
        <v>2470</v>
      </c>
      <c r="U89" s="60" t="s">
        <v>2470</v>
      </c>
      <c r="V89" s="60" t="s">
        <v>2466</v>
      </c>
      <c r="W89" s="60"/>
      <c r="X89" s="60"/>
      <c r="Y89" s="60"/>
      <c r="Z89" s="60"/>
      <c r="AA89" s="60" t="s">
        <v>2466</v>
      </c>
      <c r="AB89" s="60" t="s">
        <v>2466</v>
      </c>
      <c r="AC89" s="60"/>
      <c r="AD89" s="60"/>
      <c r="AE89" s="60"/>
      <c r="AF89" s="60" t="s">
        <v>2466</v>
      </c>
      <c r="AG89" s="60" t="s">
        <v>2466</v>
      </c>
      <c r="AH89" s="60"/>
      <c r="AI89" s="60"/>
      <c r="AJ89" s="60"/>
      <c r="AK89" s="60"/>
      <c r="AL89" s="87" t="s">
        <v>3137</v>
      </c>
      <c r="AM89" s="61"/>
      <c r="AN89" s="61"/>
      <c r="AO89" s="61"/>
      <c r="AP89" s="61"/>
      <c r="AQ89" s="61"/>
      <c r="AR89" s="61"/>
      <c r="AS89" s="62" t="s">
        <v>2726</v>
      </c>
      <c r="AT89" s="63" t="str">
        <f t="shared" si="2"/>
        <v>https://www.r-ict-advisor.jp/prom/chiiki_adviser/R8_profile/075_2026.pdf</v>
      </c>
      <c r="AU89" s="64" t="s">
        <v>2730</v>
      </c>
    </row>
    <row r="90" spans="1:47" s="43" customFormat="1" ht="41.5" customHeight="1">
      <c r="A90" s="80">
        <v>82</v>
      </c>
      <c r="B90" s="56"/>
      <c r="C90" s="57"/>
      <c r="D90" s="81" t="s">
        <v>2728</v>
      </c>
      <c r="E90" s="58" t="str">
        <f t="shared" si="3"/>
        <v>國領　二郎</v>
      </c>
      <c r="F90" s="59" t="s">
        <v>3214</v>
      </c>
      <c r="G90" s="60"/>
      <c r="H90" s="60" t="s">
        <v>2466</v>
      </c>
      <c r="I90" s="60" t="s">
        <v>2466</v>
      </c>
      <c r="J90" s="60"/>
      <c r="K90" s="60" t="s">
        <v>2470</v>
      </c>
      <c r="L90" s="60" t="s">
        <v>2470</v>
      </c>
      <c r="M90" s="60" t="s">
        <v>2470</v>
      </c>
      <c r="N90" s="60" t="s">
        <v>2466</v>
      </c>
      <c r="O90" s="60"/>
      <c r="P90" s="60"/>
      <c r="Q90" s="60"/>
      <c r="R90" s="60"/>
      <c r="S90" s="60" t="s">
        <v>2466</v>
      </c>
      <c r="T90" s="60"/>
      <c r="U90" s="60"/>
      <c r="V90" s="60" t="s">
        <v>2468</v>
      </c>
      <c r="W90" s="60" t="s">
        <v>2468</v>
      </c>
      <c r="X90" s="60" t="s">
        <v>2466</v>
      </c>
      <c r="Y90" s="60" t="s">
        <v>2466</v>
      </c>
      <c r="Z90" s="60" t="s">
        <v>2470</v>
      </c>
      <c r="AA90" s="60" t="s">
        <v>2466</v>
      </c>
      <c r="AB90" s="60" t="s">
        <v>2470</v>
      </c>
      <c r="AC90" s="60"/>
      <c r="AD90" s="60" t="s">
        <v>2470</v>
      </c>
      <c r="AE90" s="60"/>
      <c r="AF90" s="60"/>
      <c r="AG90" s="60"/>
      <c r="AH90" s="60"/>
      <c r="AI90" s="60"/>
      <c r="AJ90" s="60"/>
      <c r="AK90" s="60"/>
      <c r="AL90" s="87" t="s">
        <v>3137</v>
      </c>
      <c r="AM90" s="61"/>
      <c r="AN90" s="61"/>
      <c r="AO90" s="61"/>
      <c r="AP90" s="61"/>
      <c r="AQ90" s="61"/>
      <c r="AR90" s="61"/>
      <c r="AS90" s="62" t="s">
        <v>2729</v>
      </c>
      <c r="AT90" s="63" t="str">
        <f t="shared" si="2"/>
        <v>https://www.r-ict-advisor.jp/prom/chiiki_adviser/R8_profile/076_2026.pdf</v>
      </c>
      <c r="AU90" s="64" t="s">
        <v>2734</v>
      </c>
    </row>
    <row r="91" spans="1:47" s="43" customFormat="1" ht="41.5" customHeight="1">
      <c r="A91" s="80">
        <v>83</v>
      </c>
      <c r="B91" s="56"/>
      <c r="C91" s="57"/>
      <c r="D91" s="81" t="s">
        <v>2731</v>
      </c>
      <c r="E91" s="58" t="str">
        <f t="shared" si="3"/>
        <v>木暮　祐一</v>
      </c>
      <c r="F91" s="59" t="s">
        <v>2732</v>
      </c>
      <c r="G91" s="60" t="s">
        <v>2466</v>
      </c>
      <c r="H91" s="60" t="s">
        <v>2470</v>
      </c>
      <c r="I91" s="60"/>
      <c r="J91" s="60" t="s">
        <v>2470</v>
      </c>
      <c r="K91" s="60" t="s">
        <v>2470</v>
      </c>
      <c r="L91" s="60" t="s">
        <v>2466</v>
      </c>
      <c r="M91" s="60" t="s">
        <v>2470</v>
      </c>
      <c r="N91" s="60" t="s">
        <v>2466</v>
      </c>
      <c r="O91" s="60" t="s">
        <v>2470</v>
      </c>
      <c r="P91" s="60" t="s">
        <v>2466</v>
      </c>
      <c r="Q91" s="60"/>
      <c r="R91" s="60"/>
      <c r="S91" s="60" t="s">
        <v>2466</v>
      </c>
      <c r="T91" s="60" t="s">
        <v>2470</v>
      </c>
      <c r="U91" s="60" t="s">
        <v>2466</v>
      </c>
      <c r="V91" s="60" t="s">
        <v>2466</v>
      </c>
      <c r="W91" s="60" t="s">
        <v>2466</v>
      </c>
      <c r="X91" s="60" t="s">
        <v>2466</v>
      </c>
      <c r="Y91" s="60" t="s">
        <v>2466</v>
      </c>
      <c r="Z91" s="60" t="s">
        <v>2466</v>
      </c>
      <c r="AA91" s="60" t="s">
        <v>2466</v>
      </c>
      <c r="AB91" s="60" t="s">
        <v>2466</v>
      </c>
      <c r="AC91" s="60"/>
      <c r="AD91" s="60"/>
      <c r="AE91" s="60"/>
      <c r="AF91" s="60"/>
      <c r="AG91" s="60" t="s">
        <v>2466</v>
      </c>
      <c r="AH91" s="60" t="s">
        <v>2466</v>
      </c>
      <c r="AI91" s="60"/>
      <c r="AJ91" s="60" t="s">
        <v>2466</v>
      </c>
      <c r="AK91" s="60"/>
      <c r="AL91" s="87" t="s">
        <v>3137</v>
      </c>
      <c r="AM91" s="61"/>
      <c r="AN91" s="61"/>
      <c r="AO91" s="61"/>
      <c r="AP91" s="61"/>
      <c r="AQ91" s="61"/>
      <c r="AR91" s="61"/>
      <c r="AS91" s="62" t="s">
        <v>2733</v>
      </c>
      <c r="AT91" s="63" t="str">
        <f t="shared" si="2"/>
        <v>https://www.r-ict-advisor.jp/prom/chiiki_adviser/R8_profile/077_2026.pdf</v>
      </c>
      <c r="AU91" s="64" t="s">
        <v>2737</v>
      </c>
    </row>
    <row r="92" spans="1:47" s="43" customFormat="1" ht="41.5" customHeight="1">
      <c r="A92" s="80">
        <v>84</v>
      </c>
      <c r="B92" s="56"/>
      <c r="C92" s="57"/>
      <c r="D92" s="81" t="s">
        <v>2735</v>
      </c>
      <c r="E92" s="58" t="str">
        <f t="shared" si="3"/>
        <v>小塩　篤史</v>
      </c>
      <c r="F92" s="59" t="s">
        <v>3215</v>
      </c>
      <c r="G92" s="60" t="s">
        <v>2466</v>
      </c>
      <c r="H92" s="60"/>
      <c r="I92" s="60" t="s">
        <v>2470</v>
      </c>
      <c r="J92" s="60"/>
      <c r="K92" s="60" t="s">
        <v>2470</v>
      </c>
      <c r="L92" s="60" t="s">
        <v>2470</v>
      </c>
      <c r="M92" s="60" t="s">
        <v>2470</v>
      </c>
      <c r="N92" s="60"/>
      <c r="O92" s="60" t="s">
        <v>2470</v>
      </c>
      <c r="P92" s="60" t="s">
        <v>2470</v>
      </c>
      <c r="Q92" s="60"/>
      <c r="R92" s="60"/>
      <c r="S92" s="60" t="s">
        <v>2466</v>
      </c>
      <c r="T92" s="60"/>
      <c r="U92" s="60"/>
      <c r="V92" s="60" t="s">
        <v>2470</v>
      </c>
      <c r="W92" s="60" t="s">
        <v>2470</v>
      </c>
      <c r="X92" s="60"/>
      <c r="Y92" s="60"/>
      <c r="Z92" s="60" t="s">
        <v>2470</v>
      </c>
      <c r="AA92" s="60"/>
      <c r="AB92" s="60" t="s">
        <v>2470</v>
      </c>
      <c r="AC92" s="60" t="s">
        <v>2470</v>
      </c>
      <c r="AD92" s="60" t="s">
        <v>2470</v>
      </c>
      <c r="AE92" s="60" t="s">
        <v>2470</v>
      </c>
      <c r="AF92" s="60"/>
      <c r="AG92" s="60"/>
      <c r="AH92" s="60"/>
      <c r="AI92" s="60" t="s">
        <v>2470</v>
      </c>
      <c r="AJ92" s="60"/>
      <c r="AK92" s="60" t="s">
        <v>2470</v>
      </c>
      <c r="AL92" s="87" t="s">
        <v>3406</v>
      </c>
      <c r="AM92" s="61"/>
      <c r="AN92" s="61"/>
      <c r="AO92" s="61"/>
      <c r="AP92" s="61"/>
      <c r="AQ92" s="61"/>
      <c r="AR92" s="61"/>
      <c r="AS92" s="62" t="s">
        <v>2736</v>
      </c>
      <c r="AT92" s="63" t="str">
        <f t="shared" si="2"/>
        <v>https://www.r-ict-advisor.jp/prom/chiiki_adviser/R8_profile/078_2026.pdf</v>
      </c>
      <c r="AU92" s="64" t="s">
        <v>2738</v>
      </c>
    </row>
    <row r="93" spans="1:47" s="43" customFormat="1" ht="41.5" customHeight="1">
      <c r="A93" s="80">
        <v>85</v>
      </c>
      <c r="B93" s="56"/>
      <c r="C93" s="57"/>
      <c r="D93" s="81" t="s">
        <v>2739</v>
      </c>
      <c r="E93" s="58" t="str">
        <f t="shared" si="3"/>
        <v>小林　一樹</v>
      </c>
      <c r="F93" s="59" t="s">
        <v>3313</v>
      </c>
      <c r="G93" s="60"/>
      <c r="H93" s="60"/>
      <c r="I93" s="60"/>
      <c r="J93" s="60" t="s">
        <v>2466</v>
      </c>
      <c r="K93" s="60"/>
      <c r="L93" s="60"/>
      <c r="M93" s="60"/>
      <c r="N93" s="60"/>
      <c r="O93" s="60"/>
      <c r="P93" s="60"/>
      <c r="Q93" s="60"/>
      <c r="R93" s="60" t="s">
        <v>2470</v>
      </c>
      <c r="S93" s="60"/>
      <c r="T93" s="60"/>
      <c r="U93" s="60"/>
      <c r="V93" s="60" t="s">
        <v>2466</v>
      </c>
      <c r="W93" s="60" t="s">
        <v>2466</v>
      </c>
      <c r="X93" s="60"/>
      <c r="Y93" s="60"/>
      <c r="Z93" s="60"/>
      <c r="AA93" s="60"/>
      <c r="AB93" s="60"/>
      <c r="AC93" s="60"/>
      <c r="AD93" s="60" t="s">
        <v>2466</v>
      </c>
      <c r="AE93" s="60"/>
      <c r="AF93" s="60"/>
      <c r="AG93" s="60"/>
      <c r="AH93" s="60"/>
      <c r="AI93" s="60" t="s">
        <v>2466</v>
      </c>
      <c r="AJ93" s="60"/>
      <c r="AK93" s="60"/>
      <c r="AL93" s="87" t="s">
        <v>3137</v>
      </c>
      <c r="AM93" s="61"/>
      <c r="AN93" s="61"/>
      <c r="AO93" s="61"/>
      <c r="AP93" s="61"/>
      <c r="AQ93" s="61"/>
      <c r="AR93" s="61"/>
      <c r="AS93" s="62" t="s">
        <v>2740</v>
      </c>
      <c r="AT93" s="63" t="str">
        <f t="shared" si="2"/>
        <v>https://www.r-ict-advisor.jp/prom/chiiki_adviser/R8_profile/079_2026.pdf</v>
      </c>
      <c r="AU93" s="64" t="s">
        <v>3417</v>
      </c>
    </row>
    <row r="94" spans="1:47" s="43" customFormat="1" ht="41.5" customHeight="1">
      <c r="A94" s="80">
        <v>86</v>
      </c>
      <c r="B94" s="56"/>
      <c r="C94" s="57"/>
      <c r="D94" s="81" t="s">
        <v>3144</v>
      </c>
      <c r="E94" s="58" t="str">
        <f t="shared" si="3"/>
        <v>小林　克</v>
      </c>
      <c r="F94" s="65" t="s">
        <v>3314</v>
      </c>
      <c r="G94" s="60" t="s">
        <v>2466</v>
      </c>
      <c r="H94" s="60" t="s">
        <v>2466</v>
      </c>
      <c r="I94" s="60" t="s">
        <v>2470</v>
      </c>
      <c r="J94" s="60"/>
      <c r="K94" s="60" t="s">
        <v>2470</v>
      </c>
      <c r="L94" s="60"/>
      <c r="M94" s="60" t="s">
        <v>2470</v>
      </c>
      <c r="N94" s="60"/>
      <c r="O94" s="60"/>
      <c r="P94" s="60" t="s">
        <v>2470</v>
      </c>
      <c r="Q94" s="60"/>
      <c r="R94" s="60" t="s">
        <v>2470</v>
      </c>
      <c r="S94" s="60"/>
      <c r="T94" s="60" t="s">
        <v>2466</v>
      </c>
      <c r="U94" s="60" t="s">
        <v>2470</v>
      </c>
      <c r="V94" s="60" t="s">
        <v>2466</v>
      </c>
      <c r="W94" s="60" t="s">
        <v>2466</v>
      </c>
      <c r="X94" s="60"/>
      <c r="Y94" s="60"/>
      <c r="Z94" s="60"/>
      <c r="AA94" s="60"/>
      <c r="AB94" s="60" t="s">
        <v>2466</v>
      </c>
      <c r="AC94" s="60"/>
      <c r="AD94" s="60"/>
      <c r="AE94" s="60" t="s">
        <v>2466</v>
      </c>
      <c r="AF94" s="60"/>
      <c r="AG94" s="60"/>
      <c r="AH94" s="60"/>
      <c r="AI94" s="60"/>
      <c r="AJ94" s="60"/>
      <c r="AK94" s="60"/>
      <c r="AL94" s="87" t="s">
        <v>3137</v>
      </c>
      <c r="AM94" s="61"/>
      <c r="AN94" s="61"/>
      <c r="AO94" s="61"/>
      <c r="AP94" s="61"/>
      <c r="AQ94" s="61"/>
      <c r="AR94" s="61"/>
      <c r="AS94" s="62" t="s">
        <v>3161</v>
      </c>
      <c r="AT94" s="63" t="str">
        <f t="shared" si="2"/>
        <v>https://www.r-ict-advisor.jp/prom/chiiki_adviser/R8_profile/215_2026.pdf</v>
      </c>
      <c r="AU94" s="64" t="s">
        <v>3131</v>
      </c>
    </row>
    <row r="95" spans="1:47" s="43" customFormat="1" ht="41.5" customHeight="1">
      <c r="A95" s="80">
        <v>87</v>
      </c>
      <c r="B95" s="56"/>
      <c r="C95" s="57"/>
      <c r="D95" s="81" t="s">
        <v>2743</v>
      </c>
      <c r="E95" s="58" t="str">
        <f t="shared" si="3"/>
        <v>小林　伸行</v>
      </c>
      <c r="F95" s="59" t="s">
        <v>3216</v>
      </c>
      <c r="G95" s="60" t="s">
        <v>2466</v>
      </c>
      <c r="H95" s="60" t="s">
        <v>2466</v>
      </c>
      <c r="I95" s="60" t="s">
        <v>2466</v>
      </c>
      <c r="J95" s="60" t="s">
        <v>2466</v>
      </c>
      <c r="K95" s="60" t="s">
        <v>2470</v>
      </c>
      <c r="L95" s="60"/>
      <c r="M95" s="60" t="s">
        <v>2470</v>
      </c>
      <c r="N95" s="60"/>
      <c r="O95" s="60"/>
      <c r="P95" s="60"/>
      <c r="Q95" s="60"/>
      <c r="R95" s="60" t="s">
        <v>2470</v>
      </c>
      <c r="S95" s="60" t="s">
        <v>2470</v>
      </c>
      <c r="T95" s="60" t="s">
        <v>2470</v>
      </c>
      <c r="U95" s="60"/>
      <c r="V95" s="60" t="s">
        <v>2466</v>
      </c>
      <c r="W95" s="60" t="s">
        <v>2466</v>
      </c>
      <c r="X95" s="60" t="s">
        <v>2466</v>
      </c>
      <c r="Y95" s="60" t="s">
        <v>2466</v>
      </c>
      <c r="Z95" s="60" t="s">
        <v>2466</v>
      </c>
      <c r="AA95" s="60"/>
      <c r="AB95" s="60" t="s">
        <v>2466</v>
      </c>
      <c r="AC95" s="60"/>
      <c r="AD95" s="60" t="s">
        <v>2466</v>
      </c>
      <c r="AE95" s="60" t="s">
        <v>2466</v>
      </c>
      <c r="AF95" s="60"/>
      <c r="AG95" s="60"/>
      <c r="AH95" s="60"/>
      <c r="AI95" s="60"/>
      <c r="AJ95" s="60"/>
      <c r="AK95" s="60"/>
      <c r="AL95" s="87" t="s">
        <v>3137</v>
      </c>
      <c r="AM95" s="61"/>
      <c r="AN95" s="61"/>
      <c r="AO95" s="61"/>
      <c r="AP95" s="61"/>
      <c r="AQ95" s="61"/>
      <c r="AR95" s="61"/>
      <c r="AS95" s="62" t="s">
        <v>2744</v>
      </c>
      <c r="AT95" s="63" t="str">
        <f t="shared" si="2"/>
        <v>https://www.r-ict-advisor.jp/prom/chiiki_adviser/R8_profile/080_2026.pdf</v>
      </c>
      <c r="AU95" s="64" t="s">
        <v>2741</v>
      </c>
    </row>
    <row r="96" spans="1:47" s="43" customFormat="1" ht="41.5" customHeight="1">
      <c r="A96" s="80">
        <v>88</v>
      </c>
      <c r="B96" s="56"/>
      <c r="C96" s="57"/>
      <c r="D96" s="81" t="s">
        <v>2746</v>
      </c>
      <c r="E96" s="58" t="str">
        <f t="shared" si="3"/>
        <v>米谷　雄介</v>
      </c>
      <c r="F96" s="59" t="s">
        <v>3217</v>
      </c>
      <c r="G96" s="60"/>
      <c r="H96" s="60"/>
      <c r="I96" s="60"/>
      <c r="J96" s="60" t="s">
        <v>2470</v>
      </c>
      <c r="K96" s="60"/>
      <c r="L96" s="60" t="s">
        <v>2470</v>
      </c>
      <c r="M96" s="60"/>
      <c r="N96" s="60"/>
      <c r="O96" s="60"/>
      <c r="P96" s="60"/>
      <c r="Q96" s="60"/>
      <c r="R96" s="60"/>
      <c r="S96" s="60"/>
      <c r="T96" s="60"/>
      <c r="U96" s="60"/>
      <c r="V96" s="60" t="s">
        <v>2470</v>
      </c>
      <c r="W96" s="60" t="s">
        <v>2470</v>
      </c>
      <c r="X96" s="60"/>
      <c r="Y96" s="60"/>
      <c r="Z96" s="60"/>
      <c r="AA96" s="60" t="s">
        <v>2470</v>
      </c>
      <c r="AB96" s="60" t="s">
        <v>2470</v>
      </c>
      <c r="AC96" s="60" t="s">
        <v>2470</v>
      </c>
      <c r="AD96" s="60" t="s">
        <v>2470</v>
      </c>
      <c r="AE96" s="60" t="s">
        <v>2470</v>
      </c>
      <c r="AF96" s="60"/>
      <c r="AG96" s="60"/>
      <c r="AH96" s="60"/>
      <c r="AI96" s="60" t="s">
        <v>2470</v>
      </c>
      <c r="AJ96" s="60"/>
      <c r="AK96" s="60"/>
      <c r="AL96" s="87" t="s">
        <v>3137</v>
      </c>
      <c r="AM96" s="61"/>
      <c r="AN96" s="61"/>
      <c r="AO96" s="61"/>
      <c r="AP96" s="61"/>
      <c r="AQ96" s="61"/>
      <c r="AR96" s="61"/>
      <c r="AS96" s="62" t="s">
        <v>2747</v>
      </c>
      <c r="AT96" s="63" t="str">
        <f t="shared" si="2"/>
        <v>https://www.r-ict-advisor.jp/prom/chiiki_adviser/R8_profile/081_2026.pdf</v>
      </c>
      <c r="AU96" s="64" t="s">
        <v>2742</v>
      </c>
    </row>
    <row r="97" spans="1:47" s="43" customFormat="1" ht="41.5" customHeight="1">
      <c r="A97" s="80">
        <v>89</v>
      </c>
      <c r="B97" s="56"/>
      <c r="C97" s="57"/>
      <c r="D97" s="81" t="s">
        <v>2749</v>
      </c>
      <c r="E97" s="58" t="str">
        <f t="shared" si="3"/>
        <v>齋藤　博美</v>
      </c>
      <c r="F97" s="59" t="s">
        <v>6708</v>
      </c>
      <c r="G97" s="60" t="s">
        <v>2466</v>
      </c>
      <c r="H97" s="60" t="s">
        <v>2466</v>
      </c>
      <c r="I97" s="60" t="s">
        <v>2470</v>
      </c>
      <c r="J97" s="60" t="s">
        <v>2470</v>
      </c>
      <c r="K97" s="60" t="s">
        <v>2470</v>
      </c>
      <c r="L97" s="60" t="s">
        <v>2470</v>
      </c>
      <c r="M97" s="60" t="s">
        <v>2470</v>
      </c>
      <c r="N97" s="60" t="s">
        <v>2470</v>
      </c>
      <c r="O97" s="60"/>
      <c r="P97" s="60" t="s">
        <v>2470</v>
      </c>
      <c r="Q97" s="60" t="s">
        <v>2470</v>
      </c>
      <c r="R97" s="60"/>
      <c r="S97" s="60"/>
      <c r="T97" s="60" t="s">
        <v>2470</v>
      </c>
      <c r="U97" s="60" t="s">
        <v>2470</v>
      </c>
      <c r="V97" s="60" t="s">
        <v>2470</v>
      </c>
      <c r="W97" s="60" t="s">
        <v>2470</v>
      </c>
      <c r="X97" s="60" t="s">
        <v>2470</v>
      </c>
      <c r="Y97" s="60" t="s">
        <v>2470</v>
      </c>
      <c r="Z97" s="60" t="s">
        <v>2470</v>
      </c>
      <c r="AA97" s="60" t="s">
        <v>2466</v>
      </c>
      <c r="AB97" s="60" t="s">
        <v>2470</v>
      </c>
      <c r="AC97" s="60"/>
      <c r="AD97" s="60" t="s">
        <v>2470</v>
      </c>
      <c r="AE97" s="60"/>
      <c r="AF97" s="60" t="s">
        <v>2466</v>
      </c>
      <c r="AG97" s="60" t="s">
        <v>2466</v>
      </c>
      <c r="AH97" s="60" t="s">
        <v>2470</v>
      </c>
      <c r="AI97" s="60" t="s">
        <v>2470</v>
      </c>
      <c r="AJ97" s="60" t="s">
        <v>2466</v>
      </c>
      <c r="AK97" s="60" t="s">
        <v>2470</v>
      </c>
      <c r="AL97" s="87" t="s">
        <v>3368</v>
      </c>
      <c r="AM97" s="61"/>
      <c r="AN97" s="61"/>
      <c r="AO97" s="61"/>
      <c r="AP97" s="61"/>
      <c r="AQ97" s="61"/>
      <c r="AR97" s="61"/>
      <c r="AS97" s="62" t="s">
        <v>2750</v>
      </c>
      <c r="AT97" s="63" t="str">
        <f t="shared" si="2"/>
        <v>https://www.r-ict-advisor.jp/prom/chiiki_adviser/R8_profile/082_2026.pdf</v>
      </c>
      <c r="AU97" s="64" t="s">
        <v>2745</v>
      </c>
    </row>
    <row r="98" spans="1:47" s="43" customFormat="1" ht="41.5" customHeight="1">
      <c r="A98" s="80">
        <v>90</v>
      </c>
      <c r="B98" s="56"/>
      <c r="C98" s="57"/>
      <c r="D98" s="81" t="s">
        <v>2752</v>
      </c>
      <c r="E98" s="58" t="str">
        <f t="shared" si="3"/>
        <v>齋藤　理栄</v>
      </c>
      <c r="F98" s="59" t="s">
        <v>3218</v>
      </c>
      <c r="G98" s="60"/>
      <c r="H98" s="60"/>
      <c r="I98" s="60" t="s">
        <v>2470</v>
      </c>
      <c r="J98" s="60"/>
      <c r="K98" s="60"/>
      <c r="L98" s="60"/>
      <c r="M98" s="60"/>
      <c r="N98" s="60"/>
      <c r="O98" s="60"/>
      <c r="P98" s="60"/>
      <c r="Q98" s="60"/>
      <c r="R98" s="60"/>
      <c r="S98" s="60"/>
      <c r="T98" s="60" t="s">
        <v>2470</v>
      </c>
      <c r="U98" s="60" t="s">
        <v>2470</v>
      </c>
      <c r="V98" s="60"/>
      <c r="W98" s="60" t="s">
        <v>2466</v>
      </c>
      <c r="X98" s="60" t="s">
        <v>2470</v>
      </c>
      <c r="Y98" s="60"/>
      <c r="Z98" s="60"/>
      <c r="AA98" s="60" t="s">
        <v>2470</v>
      </c>
      <c r="AB98" s="60"/>
      <c r="AC98" s="60"/>
      <c r="AD98" s="60" t="s">
        <v>2470</v>
      </c>
      <c r="AE98" s="60"/>
      <c r="AF98" s="60" t="s">
        <v>2466</v>
      </c>
      <c r="AG98" s="60" t="s">
        <v>2470</v>
      </c>
      <c r="AH98" s="60" t="s">
        <v>2470</v>
      </c>
      <c r="AI98" s="60" t="s">
        <v>2466</v>
      </c>
      <c r="AJ98" s="60"/>
      <c r="AK98" s="60" t="s">
        <v>2470</v>
      </c>
      <c r="AL98" s="87" t="s">
        <v>3369</v>
      </c>
      <c r="AM98" s="61"/>
      <c r="AN98" s="61"/>
      <c r="AO98" s="61"/>
      <c r="AP98" s="61"/>
      <c r="AQ98" s="61"/>
      <c r="AR98" s="61"/>
      <c r="AS98" s="62" t="s">
        <v>2753</v>
      </c>
      <c r="AT98" s="63" t="str">
        <f t="shared" si="2"/>
        <v>https://www.r-ict-advisor.jp/prom/chiiki_adviser/R8_profile/083_2026.pdf</v>
      </c>
      <c r="AU98" s="64" t="s">
        <v>2748</v>
      </c>
    </row>
    <row r="99" spans="1:47" s="43" customFormat="1" ht="41.5" customHeight="1">
      <c r="A99" s="80">
        <v>91</v>
      </c>
      <c r="B99" s="56"/>
      <c r="C99" s="57"/>
      <c r="D99" s="81" t="s">
        <v>2755</v>
      </c>
      <c r="E99" s="58" t="str">
        <f t="shared" si="3"/>
        <v>酒井　一樹</v>
      </c>
      <c r="F99" s="59" t="s">
        <v>3219</v>
      </c>
      <c r="G99" s="60" t="s">
        <v>2470</v>
      </c>
      <c r="H99" s="60" t="s">
        <v>2470</v>
      </c>
      <c r="I99" s="60" t="s">
        <v>2466</v>
      </c>
      <c r="J99" s="60"/>
      <c r="K99" s="60"/>
      <c r="L99" s="60" t="s">
        <v>2470</v>
      </c>
      <c r="M99" s="60"/>
      <c r="N99" s="60"/>
      <c r="O99" s="60"/>
      <c r="P99" s="60"/>
      <c r="Q99" s="60"/>
      <c r="R99" s="60"/>
      <c r="S99" s="60"/>
      <c r="T99" s="60" t="s">
        <v>2466</v>
      </c>
      <c r="U99" s="60"/>
      <c r="V99" s="60" t="s">
        <v>2466</v>
      </c>
      <c r="W99" s="60" t="s">
        <v>2466</v>
      </c>
      <c r="X99" s="60" t="s">
        <v>2466</v>
      </c>
      <c r="Y99" s="60"/>
      <c r="Z99" s="60"/>
      <c r="AA99" s="60" t="s">
        <v>2466</v>
      </c>
      <c r="AB99" s="60"/>
      <c r="AC99" s="60"/>
      <c r="AD99" s="60" t="s">
        <v>2470</v>
      </c>
      <c r="AE99" s="60" t="s">
        <v>2470</v>
      </c>
      <c r="AF99" s="60"/>
      <c r="AG99" s="60"/>
      <c r="AH99" s="60"/>
      <c r="AI99" s="60"/>
      <c r="AJ99" s="60"/>
      <c r="AK99" s="60"/>
      <c r="AL99" s="87" t="s">
        <v>3137</v>
      </c>
      <c r="AM99" s="61"/>
      <c r="AN99" s="61"/>
      <c r="AO99" s="61"/>
      <c r="AP99" s="61"/>
      <c r="AQ99" s="61"/>
      <c r="AR99" s="61"/>
      <c r="AS99" s="62" t="s">
        <v>2756</v>
      </c>
      <c r="AT99" s="63" t="str">
        <f t="shared" si="2"/>
        <v>https://www.r-ict-advisor.jp/prom/chiiki_adviser/R8_profile/084_2026.pdf</v>
      </c>
      <c r="AU99" s="64" t="s">
        <v>2751</v>
      </c>
    </row>
    <row r="100" spans="1:47" s="43" customFormat="1" ht="41.5" customHeight="1">
      <c r="A100" s="80">
        <v>92</v>
      </c>
      <c r="B100" s="56"/>
      <c r="C100" s="57"/>
      <c r="D100" s="81" t="s">
        <v>2758</v>
      </c>
      <c r="E100" s="58" t="str">
        <f t="shared" si="3"/>
        <v>酒井　紀之</v>
      </c>
      <c r="F100" s="59" t="s">
        <v>3220</v>
      </c>
      <c r="G100" s="60" t="s">
        <v>2466</v>
      </c>
      <c r="H100" s="60"/>
      <c r="I100" s="60"/>
      <c r="J100" s="60"/>
      <c r="K100" s="60" t="s">
        <v>2466</v>
      </c>
      <c r="L100" s="60" t="s">
        <v>2466</v>
      </c>
      <c r="M100" s="60" t="s">
        <v>2466</v>
      </c>
      <c r="N100" s="60"/>
      <c r="O100" s="60" t="s">
        <v>2466</v>
      </c>
      <c r="P100" s="60"/>
      <c r="Q100" s="60"/>
      <c r="R100" s="60"/>
      <c r="S100" s="60" t="s">
        <v>2470</v>
      </c>
      <c r="T100" s="60" t="s">
        <v>2470</v>
      </c>
      <c r="U100" s="60"/>
      <c r="V100" s="60" t="s">
        <v>2470</v>
      </c>
      <c r="W100" s="60" t="s">
        <v>2470</v>
      </c>
      <c r="X100" s="60" t="s">
        <v>2466</v>
      </c>
      <c r="Y100" s="60" t="s">
        <v>2466</v>
      </c>
      <c r="Z100" s="60"/>
      <c r="AA100" s="60"/>
      <c r="AB100" s="60" t="s">
        <v>2466</v>
      </c>
      <c r="AC100" s="60" t="s">
        <v>2466</v>
      </c>
      <c r="AD100" s="60"/>
      <c r="AE100" s="60"/>
      <c r="AF100" s="60" t="s">
        <v>2466</v>
      </c>
      <c r="AG100" s="60" t="s">
        <v>2466</v>
      </c>
      <c r="AH100" s="60"/>
      <c r="AI100" s="60"/>
      <c r="AJ100" s="60" t="s">
        <v>2466</v>
      </c>
      <c r="AK100" s="60" t="s">
        <v>2466</v>
      </c>
      <c r="AL100" s="87" t="s">
        <v>3370</v>
      </c>
      <c r="AM100" s="61"/>
      <c r="AN100" s="61"/>
      <c r="AO100" s="61"/>
      <c r="AP100" s="61"/>
      <c r="AQ100" s="61"/>
      <c r="AR100" s="61"/>
      <c r="AS100" s="62" t="s">
        <v>2759</v>
      </c>
      <c r="AT100" s="63" t="str">
        <f t="shared" si="2"/>
        <v>https://www.r-ict-advisor.jp/prom/chiiki_adviser/R8_profile/085_2026.pdf</v>
      </c>
      <c r="AU100" s="64" t="s">
        <v>2754</v>
      </c>
    </row>
    <row r="101" spans="1:47" s="43" customFormat="1" ht="41.5" customHeight="1">
      <c r="A101" s="80">
        <v>93</v>
      </c>
      <c r="B101" s="56"/>
      <c r="C101" s="57"/>
      <c r="D101" s="81" t="s">
        <v>2762</v>
      </c>
      <c r="E101" s="58" t="str">
        <f t="shared" si="3"/>
        <v>坂本　和彦</v>
      </c>
      <c r="F101" s="59" t="s">
        <v>3315</v>
      </c>
      <c r="G101" s="60"/>
      <c r="H101" s="60"/>
      <c r="I101" s="60"/>
      <c r="J101" s="60"/>
      <c r="K101" s="60"/>
      <c r="L101" s="60"/>
      <c r="M101" s="60"/>
      <c r="N101" s="60"/>
      <c r="O101" s="60"/>
      <c r="P101" s="60"/>
      <c r="Q101" s="60"/>
      <c r="R101" s="60" t="s">
        <v>2470</v>
      </c>
      <c r="S101" s="60"/>
      <c r="T101" s="60"/>
      <c r="U101" s="60"/>
      <c r="V101" s="60"/>
      <c r="W101" s="60"/>
      <c r="X101" s="60"/>
      <c r="Y101" s="60"/>
      <c r="Z101" s="60"/>
      <c r="AA101" s="60"/>
      <c r="AB101" s="60"/>
      <c r="AC101" s="60"/>
      <c r="AD101" s="60"/>
      <c r="AE101" s="60"/>
      <c r="AF101" s="60"/>
      <c r="AG101" s="60"/>
      <c r="AH101" s="60"/>
      <c r="AI101" s="60"/>
      <c r="AJ101" s="60"/>
      <c r="AK101" s="60"/>
      <c r="AL101" s="87" t="s">
        <v>3137</v>
      </c>
      <c r="AM101" s="61"/>
      <c r="AN101" s="61"/>
      <c r="AO101" s="61"/>
      <c r="AP101" s="61"/>
      <c r="AQ101" s="61"/>
      <c r="AR101" s="61"/>
      <c r="AS101" s="62" t="s">
        <v>2763</v>
      </c>
      <c r="AT101" s="63" t="str">
        <f t="shared" si="2"/>
        <v>https://www.r-ict-advisor.jp/prom/chiiki_adviser/R8_profile/086_2026.pdf</v>
      </c>
      <c r="AU101" s="64" t="s">
        <v>2757</v>
      </c>
    </row>
    <row r="102" spans="1:47" s="43" customFormat="1" ht="41.5" customHeight="1">
      <c r="A102" s="80">
        <v>94</v>
      </c>
      <c r="B102" s="56"/>
      <c r="C102" s="57"/>
      <c r="D102" s="81" t="s">
        <v>2765</v>
      </c>
      <c r="E102" s="58" t="str">
        <f t="shared" si="3"/>
        <v>坂本　世津夫</v>
      </c>
      <c r="F102" s="59" t="s">
        <v>2766</v>
      </c>
      <c r="G102" s="60"/>
      <c r="H102" s="60" t="s">
        <v>2470</v>
      </c>
      <c r="I102" s="60" t="s">
        <v>2470</v>
      </c>
      <c r="J102" s="60"/>
      <c r="K102" s="60" t="s">
        <v>2470</v>
      </c>
      <c r="L102" s="60"/>
      <c r="M102" s="60" t="s">
        <v>2470</v>
      </c>
      <c r="N102" s="60"/>
      <c r="O102" s="60"/>
      <c r="P102" s="60" t="s">
        <v>2470</v>
      </c>
      <c r="Q102" s="60"/>
      <c r="R102" s="60" t="s">
        <v>2466</v>
      </c>
      <c r="S102" s="60"/>
      <c r="T102" s="60" t="s">
        <v>2470</v>
      </c>
      <c r="U102" s="60" t="s">
        <v>2470</v>
      </c>
      <c r="V102" s="60"/>
      <c r="W102" s="60"/>
      <c r="X102" s="60"/>
      <c r="Y102" s="60"/>
      <c r="Z102" s="60"/>
      <c r="AA102" s="60"/>
      <c r="AB102" s="60" t="s">
        <v>2470</v>
      </c>
      <c r="AC102" s="60"/>
      <c r="AD102" s="60" t="s">
        <v>2470</v>
      </c>
      <c r="AE102" s="60"/>
      <c r="AF102" s="60"/>
      <c r="AG102" s="60"/>
      <c r="AH102" s="60"/>
      <c r="AI102" s="60"/>
      <c r="AJ102" s="60"/>
      <c r="AK102" s="60"/>
      <c r="AL102" s="87" t="s">
        <v>3137</v>
      </c>
      <c r="AM102" s="61"/>
      <c r="AN102" s="61"/>
      <c r="AO102" s="61"/>
      <c r="AP102" s="61"/>
      <c r="AQ102" s="61"/>
      <c r="AR102" s="61"/>
      <c r="AS102" s="62" t="s">
        <v>2767</v>
      </c>
      <c r="AT102" s="63" t="str">
        <f t="shared" si="2"/>
        <v>https://www.r-ict-advisor.jp/prom/chiiki_adviser/R8_profile/087_2026.pdf</v>
      </c>
      <c r="AU102" s="64" t="s">
        <v>2760</v>
      </c>
    </row>
    <row r="103" spans="1:47" s="43" customFormat="1" ht="41.5" customHeight="1">
      <c r="A103" s="80">
        <v>95</v>
      </c>
      <c r="B103" s="56"/>
      <c r="C103" s="57"/>
      <c r="D103" s="81" t="s">
        <v>2769</v>
      </c>
      <c r="E103" s="58" t="str">
        <f t="shared" si="3"/>
        <v>崎山　雅子</v>
      </c>
      <c r="F103" s="65" t="s">
        <v>3221</v>
      </c>
      <c r="G103" s="60"/>
      <c r="H103" s="60"/>
      <c r="I103" s="60" t="s">
        <v>2466</v>
      </c>
      <c r="J103" s="60" t="s">
        <v>2466</v>
      </c>
      <c r="K103" s="60"/>
      <c r="L103" s="60"/>
      <c r="M103" s="60"/>
      <c r="N103" s="60"/>
      <c r="O103" s="60"/>
      <c r="P103" s="60"/>
      <c r="Q103" s="60"/>
      <c r="R103" s="60"/>
      <c r="S103" s="60"/>
      <c r="T103" s="60" t="s">
        <v>2466</v>
      </c>
      <c r="U103" s="60"/>
      <c r="V103" s="60" t="s">
        <v>2466</v>
      </c>
      <c r="W103" s="60" t="s">
        <v>2466</v>
      </c>
      <c r="X103" s="60"/>
      <c r="Y103" s="60"/>
      <c r="Z103" s="60" t="s">
        <v>2470</v>
      </c>
      <c r="AA103" s="60" t="s">
        <v>2470</v>
      </c>
      <c r="AB103" s="60"/>
      <c r="AC103" s="60"/>
      <c r="AD103" s="60" t="s">
        <v>2466</v>
      </c>
      <c r="AE103" s="60" t="s">
        <v>2466</v>
      </c>
      <c r="AF103" s="60" t="s">
        <v>2470</v>
      </c>
      <c r="AG103" s="60" t="s">
        <v>2466</v>
      </c>
      <c r="AH103" s="60" t="s">
        <v>2470</v>
      </c>
      <c r="AI103" s="60" t="s">
        <v>2466</v>
      </c>
      <c r="AJ103" s="60" t="s">
        <v>2470</v>
      </c>
      <c r="AK103" s="60"/>
      <c r="AL103" s="87" t="s">
        <v>3137</v>
      </c>
      <c r="AM103" s="61"/>
      <c r="AN103" s="61"/>
      <c r="AO103" s="61"/>
      <c r="AP103" s="61"/>
      <c r="AQ103" s="61"/>
      <c r="AR103" s="61"/>
      <c r="AS103" s="62" t="s">
        <v>2770</v>
      </c>
      <c r="AT103" s="63" t="str">
        <f t="shared" si="2"/>
        <v>https://www.r-ict-advisor.jp/prom/chiiki_adviser/R8_profile/088_2026.pdf</v>
      </c>
      <c r="AU103" s="64" t="s">
        <v>2761</v>
      </c>
    </row>
    <row r="104" spans="1:47" s="43" customFormat="1" ht="41.5" customHeight="1">
      <c r="A104" s="80">
        <v>96</v>
      </c>
      <c r="B104" s="56"/>
      <c r="C104" s="57"/>
      <c r="D104" s="81" t="s">
        <v>3145</v>
      </c>
      <c r="E104" s="58" t="str">
        <f t="shared" si="3"/>
        <v>笹藪　今日子</v>
      </c>
      <c r="F104" s="59" t="s">
        <v>3222</v>
      </c>
      <c r="G104" s="60"/>
      <c r="H104" s="60" t="s">
        <v>2466</v>
      </c>
      <c r="I104" s="60" t="s">
        <v>2466</v>
      </c>
      <c r="J104" s="60" t="s">
        <v>2466</v>
      </c>
      <c r="K104" s="60" t="s">
        <v>2466</v>
      </c>
      <c r="L104" s="60" t="s">
        <v>2466</v>
      </c>
      <c r="M104" s="60" t="s">
        <v>2466</v>
      </c>
      <c r="N104" s="60"/>
      <c r="O104" s="60"/>
      <c r="P104" s="60" t="s">
        <v>2470</v>
      </c>
      <c r="Q104" s="60" t="s">
        <v>2466</v>
      </c>
      <c r="R104" s="60"/>
      <c r="S104" s="60"/>
      <c r="T104" s="60" t="s">
        <v>2466</v>
      </c>
      <c r="U104" s="60" t="s">
        <v>2466</v>
      </c>
      <c r="V104" s="60" t="s">
        <v>2466</v>
      </c>
      <c r="W104" s="60" t="s">
        <v>2466</v>
      </c>
      <c r="X104" s="60"/>
      <c r="Y104" s="60"/>
      <c r="Z104" s="60"/>
      <c r="AA104" s="60" t="s">
        <v>2466</v>
      </c>
      <c r="AB104" s="60"/>
      <c r="AC104" s="60"/>
      <c r="AD104" s="60"/>
      <c r="AE104" s="60"/>
      <c r="AF104" s="60" t="s">
        <v>2466</v>
      </c>
      <c r="AG104" s="60"/>
      <c r="AH104" s="60"/>
      <c r="AI104" s="60"/>
      <c r="AJ104" s="60" t="s">
        <v>2466</v>
      </c>
      <c r="AK104" s="60"/>
      <c r="AL104" s="87" t="s">
        <v>3137</v>
      </c>
      <c r="AM104" s="61"/>
      <c r="AN104" s="61"/>
      <c r="AO104" s="61"/>
      <c r="AP104" s="61"/>
      <c r="AQ104" s="61"/>
      <c r="AR104" s="61"/>
      <c r="AS104" s="62" t="s">
        <v>3162</v>
      </c>
      <c r="AT104" s="63" t="str">
        <f t="shared" si="2"/>
        <v>https://www.r-ict-advisor.jp/prom/chiiki_adviser/R8_profile/216_2026.pdf</v>
      </c>
      <c r="AU104" s="64" t="s">
        <v>3135</v>
      </c>
    </row>
    <row r="105" spans="1:47" s="43" customFormat="1" ht="41.5" customHeight="1">
      <c r="A105" s="80">
        <v>97</v>
      </c>
      <c r="B105" s="56"/>
      <c r="C105" s="57"/>
      <c r="D105" s="81" t="s">
        <v>2773</v>
      </c>
      <c r="E105" s="58" t="str">
        <f t="shared" si="3"/>
        <v>佐藤　拓也</v>
      </c>
      <c r="F105" s="59" t="s">
        <v>3223</v>
      </c>
      <c r="G105" s="60"/>
      <c r="H105" s="60"/>
      <c r="I105" s="60" t="s">
        <v>2466</v>
      </c>
      <c r="J105" s="60"/>
      <c r="K105" s="60"/>
      <c r="L105" s="60" t="s">
        <v>2466</v>
      </c>
      <c r="M105" s="60"/>
      <c r="N105" s="60"/>
      <c r="O105" s="60"/>
      <c r="P105" s="60"/>
      <c r="Q105" s="60"/>
      <c r="R105" s="60" t="s">
        <v>2466</v>
      </c>
      <c r="S105" s="60" t="s">
        <v>2470</v>
      </c>
      <c r="T105" s="60"/>
      <c r="U105" s="60"/>
      <c r="V105" s="60" t="s">
        <v>2470</v>
      </c>
      <c r="W105" s="60" t="s">
        <v>2470</v>
      </c>
      <c r="X105" s="60"/>
      <c r="Y105" s="60"/>
      <c r="Z105" s="60"/>
      <c r="AA105" s="60" t="s">
        <v>2470</v>
      </c>
      <c r="AB105" s="60"/>
      <c r="AC105" s="60"/>
      <c r="AD105" s="60" t="s">
        <v>2470</v>
      </c>
      <c r="AE105" s="60" t="s">
        <v>2470</v>
      </c>
      <c r="AF105" s="60"/>
      <c r="AG105" s="60"/>
      <c r="AH105" s="60"/>
      <c r="AI105" s="60" t="s">
        <v>2466</v>
      </c>
      <c r="AJ105" s="60"/>
      <c r="AK105" s="60"/>
      <c r="AL105" s="87" t="s">
        <v>3137</v>
      </c>
      <c r="AM105" s="61"/>
      <c r="AN105" s="61"/>
      <c r="AO105" s="61"/>
      <c r="AP105" s="61"/>
      <c r="AQ105" s="61"/>
      <c r="AR105" s="61"/>
      <c r="AS105" s="62" t="s">
        <v>2774</v>
      </c>
      <c r="AT105" s="63" t="str">
        <f t="shared" si="2"/>
        <v>https://www.r-ict-advisor.jp/prom/chiiki_adviser/R8_profile/089_2026.pdf</v>
      </c>
      <c r="AU105" s="64" t="s">
        <v>2764</v>
      </c>
    </row>
    <row r="106" spans="1:47" s="43" customFormat="1" ht="41.5" customHeight="1">
      <c r="A106" s="80">
        <v>98</v>
      </c>
      <c r="B106" s="56"/>
      <c r="C106" s="57"/>
      <c r="D106" s="81" t="s">
        <v>2776</v>
      </c>
      <c r="E106" s="58" t="str">
        <f t="shared" si="3"/>
        <v>佐藤　泰格</v>
      </c>
      <c r="F106" s="59" t="s">
        <v>3224</v>
      </c>
      <c r="G106" s="60" t="s">
        <v>2470</v>
      </c>
      <c r="H106" s="60" t="s">
        <v>2470</v>
      </c>
      <c r="I106" s="60" t="s">
        <v>2470</v>
      </c>
      <c r="J106" s="60" t="s">
        <v>2470</v>
      </c>
      <c r="K106" s="60"/>
      <c r="L106" s="60" t="s">
        <v>2468</v>
      </c>
      <c r="M106" s="60"/>
      <c r="N106" s="60" t="s">
        <v>2466</v>
      </c>
      <c r="O106" s="60" t="s">
        <v>2466</v>
      </c>
      <c r="P106" s="60" t="s">
        <v>2466</v>
      </c>
      <c r="Q106" s="60" t="s">
        <v>2466</v>
      </c>
      <c r="R106" s="60"/>
      <c r="S106" s="60" t="s">
        <v>2466</v>
      </c>
      <c r="T106" s="60" t="s">
        <v>2466</v>
      </c>
      <c r="U106" s="60" t="s">
        <v>2466</v>
      </c>
      <c r="V106" s="60" t="s">
        <v>2470</v>
      </c>
      <c r="W106" s="60" t="s">
        <v>2470</v>
      </c>
      <c r="X106" s="60"/>
      <c r="Y106" s="60"/>
      <c r="Z106" s="60"/>
      <c r="AA106" s="60" t="s">
        <v>2470</v>
      </c>
      <c r="AB106" s="60"/>
      <c r="AC106" s="60"/>
      <c r="AD106" s="60" t="s">
        <v>2466</v>
      </c>
      <c r="AE106" s="60" t="s">
        <v>2466</v>
      </c>
      <c r="AF106" s="60"/>
      <c r="AG106" s="60"/>
      <c r="AH106" s="60"/>
      <c r="AI106" s="60" t="s">
        <v>2470</v>
      </c>
      <c r="AJ106" s="60" t="s">
        <v>2470</v>
      </c>
      <c r="AK106" s="60" t="s">
        <v>2470</v>
      </c>
      <c r="AL106" s="87" t="s">
        <v>3371</v>
      </c>
      <c r="AM106" s="61"/>
      <c r="AN106" s="61"/>
      <c r="AO106" s="61"/>
      <c r="AP106" s="61"/>
      <c r="AQ106" s="61"/>
      <c r="AR106" s="61"/>
      <c r="AS106" s="62" t="s">
        <v>2777</v>
      </c>
      <c r="AT106" s="63" t="str">
        <f t="shared" si="2"/>
        <v>https://www.r-ict-advisor.jp/prom/chiiki_adviser/R8_profile/090_2026.pdf</v>
      </c>
      <c r="AU106" s="64" t="s">
        <v>2768</v>
      </c>
    </row>
    <row r="107" spans="1:47" s="43" customFormat="1" ht="41.5" customHeight="1">
      <c r="A107" s="80">
        <v>99</v>
      </c>
      <c r="B107" s="56"/>
      <c r="C107" s="57"/>
      <c r="D107" s="81" t="s">
        <v>3146</v>
      </c>
      <c r="E107" s="58" t="str">
        <f t="shared" si="3"/>
        <v>佐藤　光廣</v>
      </c>
      <c r="F107" s="65" t="s">
        <v>3316</v>
      </c>
      <c r="G107" s="60"/>
      <c r="H107" s="60"/>
      <c r="I107" s="60" t="s">
        <v>2466</v>
      </c>
      <c r="J107" s="60"/>
      <c r="K107" s="60"/>
      <c r="L107" s="60"/>
      <c r="M107" s="60"/>
      <c r="N107" s="60"/>
      <c r="O107" s="60"/>
      <c r="P107" s="60"/>
      <c r="Q107" s="60"/>
      <c r="R107" s="60"/>
      <c r="S107" s="60" t="s">
        <v>2466</v>
      </c>
      <c r="T107" s="60" t="s">
        <v>2466</v>
      </c>
      <c r="U107" s="60" t="s">
        <v>2466</v>
      </c>
      <c r="V107" s="60" t="s">
        <v>2466</v>
      </c>
      <c r="W107" s="60"/>
      <c r="X107" s="60" t="s">
        <v>2466</v>
      </c>
      <c r="Y107" s="60"/>
      <c r="Z107" s="60" t="s">
        <v>2466</v>
      </c>
      <c r="AA107" s="60" t="s">
        <v>2466</v>
      </c>
      <c r="AB107" s="60"/>
      <c r="AC107" s="60"/>
      <c r="AD107" s="60" t="s">
        <v>2466</v>
      </c>
      <c r="AE107" s="60"/>
      <c r="AF107" s="60" t="s">
        <v>2466</v>
      </c>
      <c r="AG107" s="60" t="s">
        <v>2466</v>
      </c>
      <c r="AH107" s="60" t="s">
        <v>2466</v>
      </c>
      <c r="AI107" s="60" t="s">
        <v>2466</v>
      </c>
      <c r="AJ107" s="60" t="s">
        <v>2466</v>
      </c>
      <c r="AK107" s="60"/>
      <c r="AL107" s="87" t="s">
        <v>3137</v>
      </c>
      <c r="AM107" s="61"/>
      <c r="AN107" s="61"/>
      <c r="AO107" s="61"/>
      <c r="AP107" s="61"/>
      <c r="AQ107" s="61"/>
      <c r="AR107" s="61"/>
      <c r="AS107" s="62" t="s">
        <v>3163</v>
      </c>
      <c r="AT107" s="63" t="str">
        <f t="shared" si="2"/>
        <v>https://www.r-ict-advisor.jp/prom/chiiki_adviser/R8_profile/217_2026.pdf</v>
      </c>
      <c r="AU107" s="64" t="s">
        <v>2493</v>
      </c>
    </row>
    <row r="108" spans="1:47" s="43" customFormat="1" ht="41.5" customHeight="1">
      <c r="A108" s="80">
        <v>100</v>
      </c>
      <c r="B108" s="56"/>
      <c r="C108" s="57"/>
      <c r="D108" s="81" t="s">
        <v>2779</v>
      </c>
      <c r="E108" s="58" t="str">
        <f t="shared" si="3"/>
        <v>佐野　和也</v>
      </c>
      <c r="F108" s="59" t="s">
        <v>3317</v>
      </c>
      <c r="G108" s="60" t="s">
        <v>2466</v>
      </c>
      <c r="H108" s="60" t="s">
        <v>2466</v>
      </c>
      <c r="I108" s="60" t="s">
        <v>2466</v>
      </c>
      <c r="J108" s="60"/>
      <c r="K108" s="60"/>
      <c r="L108" s="60" t="s">
        <v>2466</v>
      </c>
      <c r="M108" s="60"/>
      <c r="N108" s="60"/>
      <c r="O108" s="60" t="s">
        <v>2466</v>
      </c>
      <c r="P108" s="60"/>
      <c r="Q108" s="60" t="s">
        <v>2466</v>
      </c>
      <c r="R108" s="60"/>
      <c r="S108" s="60" t="s">
        <v>2466</v>
      </c>
      <c r="T108" s="60" t="s">
        <v>2466</v>
      </c>
      <c r="U108" s="60" t="s">
        <v>2466</v>
      </c>
      <c r="V108" s="60" t="s">
        <v>2466</v>
      </c>
      <c r="W108" s="60" t="s">
        <v>2466</v>
      </c>
      <c r="X108" s="60" t="s">
        <v>2466</v>
      </c>
      <c r="Y108" s="60"/>
      <c r="Z108" s="60" t="s">
        <v>2466</v>
      </c>
      <c r="AA108" s="60" t="s">
        <v>2466</v>
      </c>
      <c r="AB108" s="60" t="s">
        <v>2466</v>
      </c>
      <c r="AC108" s="60"/>
      <c r="AD108" s="60" t="s">
        <v>2466</v>
      </c>
      <c r="AE108" s="60" t="s">
        <v>2466</v>
      </c>
      <c r="AF108" s="60" t="s">
        <v>2466</v>
      </c>
      <c r="AG108" s="60" t="s">
        <v>2466</v>
      </c>
      <c r="AH108" s="60" t="s">
        <v>2466</v>
      </c>
      <c r="AI108" s="60" t="s">
        <v>2466</v>
      </c>
      <c r="AJ108" s="60" t="s">
        <v>2466</v>
      </c>
      <c r="AK108" s="60"/>
      <c r="AL108" s="87" t="s">
        <v>3137</v>
      </c>
      <c r="AM108" s="61"/>
      <c r="AN108" s="61"/>
      <c r="AO108" s="61"/>
      <c r="AP108" s="61"/>
      <c r="AQ108" s="61"/>
      <c r="AR108" s="61"/>
      <c r="AS108" s="62" t="s">
        <v>2780</v>
      </c>
      <c r="AT108" s="63" t="str">
        <f t="shared" si="2"/>
        <v>https://www.r-ict-advisor.jp/prom/chiiki_adviser/R8_profile/091_2026.pdf</v>
      </c>
      <c r="AU108" s="64" t="s">
        <v>2771</v>
      </c>
    </row>
    <row r="109" spans="1:47" s="43" customFormat="1" ht="41.5" customHeight="1">
      <c r="A109" s="80">
        <v>101</v>
      </c>
      <c r="B109" s="56"/>
      <c r="C109" s="57"/>
      <c r="D109" s="81" t="s">
        <v>3147</v>
      </c>
      <c r="E109" s="58" t="str">
        <f t="shared" si="3"/>
        <v>佐野　毅</v>
      </c>
      <c r="F109" s="59" t="s">
        <v>3225</v>
      </c>
      <c r="G109" s="60"/>
      <c r="H109" s="60" t="s">
        <v>2466</v>
      </c>
      <c r="I109" s="60"/>
      <c r="J109" s="60" t="s">
        <v>2466</v>
      </c>
      <c r="K109" s="60"/>
      <c r="L109" s="60"/>
      <c r="M109" s="60"/>
      <c r="N109" s="60"/>
      <c r="O109" s="60"/>
      <c r="P109" s="60"/>
      <c r="Q109" s="60"/>
      <c r="R109" s="60"/>
      <c r="S109" s="60"/>
      <c r="T109" s="60" t="s">
        <v>2466</v>
      </c>
      <c r="U109" s="60"/>
      <c r="V109" s="60"/>
      <c r="W109" s="60" t="s">
        <v>2470</v>
      </c>
      <c r="X109" s="60"/>
      <c r="Y109" s="60"/>
      <c r="Z109" s="60"/>
      <c r="AA109" s="60" t="s">
        <v>2466</v>
      </c>
      <c r="AB109" s="60"/>
      <c r="AC109" s="60"/>
      <c r="AD109" s="60"/>
      <c r="AE109" s="60"/>
      <c r="AF109" s="60"/>
      <c r="AG109" s="60"/>
      <c r="AH109" s="60" t="s">
        <v>2466</v>
      </c>
      <c r="AI109" s="60" t="s">
        <v>2466</v>
      </c>
      <c r="AJ109" s="60"/>
      <c r="AK109" s="60"/>
      <c r="AL109" s="87" t="s">
        <v>3137</v>
      </c>
      <c r="AM109" s="61"/>
      <c r="AN109" s="61"/>
      <c r="AO109" s="61"/>
      <c r="AP109" s="61"/>
      <c r="AQ109" s="61"/>
      <c r="AR109" s="61"/>
      <c r="AS109" s="62" t="s">
        <v>3164</v>
      </c>
      <c r="AT109" s="63" t="str">
        <f t="shared" si="2"/>
        <v>https://www.r-ict-advisor.jp/prom/chiiki_adviser/R8_profile/218_2026.pdf</v>
      </c>
      <c r="AU109" s="64" t="s">
        <v>2515</v>
      </c>
    </row>
    <row r="110" spans="1:47" s="43" customFormat="1" ht="41.5" customHeight="1">
      <c r="A110" s="80">
        <v>102</v>
      </c>
      <c r="B110" s="56"/>
      <c r="C110" s="57"/>
      <c r="D110" s="81" t="s">
        <v>2787</v>
      </c>
      <c r="E110" s="58" t="str">
        <f t="shared" si="3"/>
        <v>澤出　剛治</v>
      </c>
      <c r="F110" s="59" t="s">
        <v>3226</v>
      </c>
      <c r="G110" s="60" t="s">
        <v>2466</v>
      </c>
      <c r="H110" s="60" t="s">
        <v>2466</v>
      </c>
      <c r="I110" s="60" t="s">
        <v>2466</v>
      </c>
      <c r="J110" s="60" t="s">
        <v>2470</v>
      </c>
      <c r="K110" s="60"/>
      <c r="L110" s="60" t="s">
        <v>2466</v>
      </c>
      <c r="M110" s="60"/>
      <c r="N110" s="60" t="s">
        <v>2466</v>
      </c>
      <c r="O110" s="60" t="s">
        <v>2466</v>
      </c>
      <c r="P110" s="60" t="s">
        <v>2466</v>
      </c>
      <c r="Q110" s="60"/>
      <c r="R110" s="60" t="s">
        <v>2470</v>
      </c>
      <c r="S110" s="60" t="s">
        <v>2470</v>
      </c>
      <c r="T110" s="60" t="s">
        <v>2466</v>
      </c>
      <c r="U110" s="60" t="s">
        <v>2466</v>
      </c>
      <c r="V110" s="60" t="s">
        <v>2466</v>
      </c>
      <c r="W110" s="60" t="s">
        <v>2466</v>
      </c>
      <c r="X110" s="60" t="s">
        <v>2470</v>
      </c>
      <c r="Y110" s="60" t="s">
        <v>2470</v>
      </c>
      <c r="Z110" s="60"/>
      <c r="AA110" s="60"/>
      <c r="AB110" s="60" t="s">
        <v>2466</v>
      </c>
      <c r="AC110" s="60" t="s">
        <v>2466</v>
      </c>
      <c r="AD110" s="60"/>
      <c r="AE110" s="60"/>
      <c r="AF110" s="60"/>
      <c r="AG110" s="60"/>
      <c r="AH110" s="60"/>
      <c r="AI110" s="60"/>
      <c r="AJ110" s="60"/>
      <c r="AK110" s="60"/>
      <c r="AL110" s="87" t="s">
        <v>3137</v>
      </c>
      <c r="AM110" s="61"/>
      <c r="AN110" s="61"/>
      <c r="AO110" s="61"/>
      <c r="AP110" s="61"/>
      <c r="AQ110" s="61"/>
      <c r="AR110" s="61"/>
      <c r="AS110" s="62" t="s">
        <v>2788</v>
      </c>
      <c r="AT110" s="63" t="str">
        <f t="shared" si="2"/>
        <v>https://www.r-ict-advisor.jp/prom/chiiki_adviser/R8_profile/093_2026.pdf</v>
      </c>
      <c r="AU110" s="64" t="s">
        <v>2775</v>
      </c>
    </row>
    <row r="111" spans="1:47" s="43" customFormat="1" ht="41.5" customHeight="1">
      <c r="A111" s="80">
        <v>103</v>
      </c>
      <c r="B111" s="56"/>
      <c r="C111" s="57"/>
      <c r="D111" s="81" t="s">
        <v>2783</v>
      </c>
      <c r="E111" s="58" t="str">
        <f t="shared" si="3"/>
        <v>澤　尚幸</v>
      </c>
      <c r="F111" s="59" t="s">
        <v>2784</v>
      </c>
      <c r="G111" s="60" t="s">
        <v>2470</v>
      </c>
      <c r="H111" s="60"/>
      <c r="I111" s="60" t="s">
        <v>2470</v>
      </c>
      <c r="J111" s="60"/>
      <c r="K111" s="60"/>
      <c r="L111" s="60"/>
      <c r="M111" s="60" t="s">
        <v>2466</v>
      </c>
      <c r="N111" s="60"/>
      <c r="O111" s="60" t="s">
        <v>2470</v>
      </c>
      <c r="P111" s="60" t="s">
        <v>2466</v>
      </c>
      <c r="Q111" s="60"/>
      <c r="R111" s="60"/>
      <c r="S111" s="60"/>
      <c r="T111" s="60" t="s">
        <v>2466</v>
      </c>
      <c r="U111" s="60" t="s">
        <v>2466</v>
      </c>
      <c r="V111" s="60"/>
      <c r="W111" s="60"/>
      <c r="X111" s="60"/>
      <c r="Y111" s="60"/>
      <c r="Z111" s="60"/>
      <c r="AA111" s="60"/>
      <c r="AB111" s="60" t="s">
        <v>2466</v>
      </c>
      <c r="AC111" s="60"/>
      <c r="AD111" s="60"/>
      <c r="AE111" s="60" t="s">
        <v>2470</v>
      </c>
      <c r="AF111" s="60"/>
      <c r="AG111" s="60"/>
      <c r="AH111" s="60"/>
      <c r="AI111" s="60" t="s">
        <v>2466</v>
      </c>
      <c r="AJ111" s="60"/>
      <c r="AK111" s="60"/>
      <c r="AL111" s="87" t="s">
        <v>3137</v>
      </c>
      <c r="AM111" s="61"/>
      <c r="AN111" s="61"/>
      <c r="AO111" s="61"/>
      <c r="AP111" s="61"/>
      <c r="AQ111" s="61"/>
      <c r="AR111" s="61"/>
      <c r="AS111" s="62" t="s">
        <v>2785</v>
      </c>
      <c r="AT111" s="63" t="str">
        <f t="shared" si="2"/>
        <v>https://www.r-ict-advisor.jp/prom/chiiki_adviser/R8_profile/092_2026.pdf</v>
      </c>
      <c r="AU111" s="64" t="s">
        <v>2772</v>
      </c>
    </row>
    <row r="112" spans="1:47" s="43" customFormat="1" ht="41.5" customHeight="1">
      <c r="A112" s="80">
        <v>104</v>
      </c>
      <c r="B112" s="56"/>
      <c r="C112" s="57"/>
      <c r="D112" s="81" t="s">
        <v>2790</v>
      </c>
      <c r="E112" s="58" t="str">
        <f t="shared" si="3"/>
        <v>椎名　隆之</v>
      </c>
      <c r="F112" s="59" t="s">
        <v>3318</v>
      </c>
      <c r="G112" s="60"/>
      <c r="H112" s="60" t="s">
        <v>2466</v>
      </c>
      <c r="I112" s="60" t="s">
        <v>2466</v>
      </c>
      <c r="J112" s="60" t="s">
        <v>2466</v>
      </c>
      <c r="K112" s="60" t="s">
        <v>2466</v>
      </c>
      <c r="L112" s="60" t="s">
        <v>2466</v>
      </c>
      <c r="M112" s="60" t="s">
        <v>2466</v>
      </c>
      <c r="N112" s="60" t="s">
        <v>2466</v>
      </c>
      <c r="O112" s="60"/>
      <c r="P112" s="60" t="s">
        <v>2466</v>
      </c>
      <c r="Q112" s="60"/>
      <c r="R112" s="60"/>
      <c r="S112" s="60"/>
      <c r="T112" s="60"/>
      <c r="U112" s="60"/>
      <c r="V112" s="60" t="s">
        <v>2466</v>
      </c>
      <c r="W112" s="60" t="s">
        <v>2466</v>
      </c>
      <c r="X112" s="60"/>
      <c r="Y112" s="60"/>
      <c r="Z112" s="60" t="s">
        <v>2466</v>
      </c>
      <c r="AA112" s="60"/>
      <c r="AB112" s="60"/>
      <c r="AC112" s="60"/>
      <c r="AD112" s="60" t="s">
        <v>2466</v>
      </c>
      <c r="AE112" s="60"/>
      <c r="AF112" s="60"/>
      <c r="AG112" s="60" t="s">
        <v>2466</v>
      </c>
      <c r="AH112" s="60" t="s">
        <v>2466</v>
      </c>
      <c r="AI112" s="60"/>
      <c r="AJ112" s="60" t="s">
        <v>2466</v>
      </c>
      <c r="AK112" s="60" t="s">
        <v>2466</v>
      </c>
      <c r="AL112" s="87" t="s">
        <v>3372</v>
      </c>
      <c r="AM112" s="61"/>
      <c r="AN112" s="61"/>
      <c r="AO112" s="61"/>
      <c r="AP112" s="61"/>
      <c r="AQ112" s="61"/>
      <c r="AR112" s="61"/>
      <c r="AS112" s="62" t="s">
        <v>2791</v>
      </c>
      <c r="AT112" s="63" t="str">
        <f t="shared" si="2"/>
        <v>https://www.r-ict-advisor.jp/prom/chiiki_adviser/R8_profile/094_2026.pdf</v>
      </c>
      <c r="AU112" s="64" t="s">
        <v>2778</v>
      </c>
    </row>
    <row r="113" spans="1:47" s="43" customFormat="1" ht="41.5" customHeight="1">
      <c r="A113" s="80">
        <v>105</v>
      </c>
      <c r="B113" s="56"/>
      <c r="C113" s="57"/>
      <c r="D113" s="81" t="s">
        <v>2792</v>
      </c>
      <c r="E113" s="58" t="str">
        <f t="shared" si="3"/>
        <v>志知　貴文</v>
      </c>
      <c r="F113" s="59" t="s">
        <v>3319</v>
      </c>
      <c r="G113" s="60"/>
      <c r="H113" s="60" t="s">
        <v>2466</v>
      </c>
      <c r="I113" s="60"/>
      <c r="J113" s="60"/>
      <c r="K113" s="60"/>
      <c r="L113" s="60" t="s">
        <v>2466</v>
      </c>
      <c r="M113" s="60"/>
      <c r="N113" s="60" t="s">
        <v>2466</v>
      </c>
      <c r="O113" s="60"/>
      <c r="P113" s="60" t="s">
        <v>2466</v>
      </c>
      <c r="Q113" s="60"/>
      <c r="R113" s="60"/>
      <c r="S113" s="60"/>
      <c r="T113" s="60"/>
      <c r="U113" s="60"/>
      <c r="V113" s="60"/>
      <c r="W113" s="60" t="s">
        <v>2466</v>
      </c>
      <c r="X113" s="60"/>
      <c r="Y113" s="60"/>
      <c r="Z113" s="60"/>
      <c r="AA113" s="60" t="s">
        <v>2466</v>
      </c>
      <c r="AB113" s="60"/>
      <c r="AC113" s="60"/>
      <c r="AD113" s="60"/>
      <c r="AE113" s="60" t="s">
        <v>2466</v>
      </c>
      <c r="AF113" s="60"/>
      <c r="AG113" s="60"/>
      <c r="AH113" s="60"/>
      <c r="AI113" s="60"/>
      <c r="AJ113" s="60"/>
      <c r="AK113" s="60"/>
      <c r="AL113" s="87" t="s">
        <v>3137</v>
      </c>
      <c r="AM113" s="61"/>
      <c r="AN113" s="61"/>
      <c r="AO113" s="61"/>
      <c r="AP113" s="61"/>
      <c r="AQ113" s="61"/>
      <c r="AR113" s="61"/>
      <c r="AS113" s="62" t="s">
        <v>2793</v>
      </c>
      <c r="AT113" s="63" t="str">
        <f t="shared" si="2"/>
        <v>https://www.r-ict-advisor.jp/prom/chiiki_adviser/R8_profile/095_2026.pdf</v>
      </c>
      <c r="AU113" s="64" t="s">
        <v>2781</v>
      </c>
    </row>
    <row r="114" spans="1:47" s="43" customFormat="1" ht="41.5" customHeight="1">
      <c r="A114" s="80">
        <v>106</v>
      </c>
      <c r="B114" s="56"/>
      <c r="C114" s="57"/>
      <c r="D114" s="81" t="s">
        <v>2795</v>
      </c>
      <c r="E114" s="58" t="str">
        <f t="shared" si="3"/>
        <v>下山　紗代子</v>
      </c>
      <c r="F114" s="59" t="s">
        <v>3227</v>
      </c>
      <c r="G114" s="60" t="s">
        <v>2470</v>
      </c>
      <c r="H114" s="60" t="s">
        <v>2466</v>
      </c>
      <c r="I114" s="60" t="s">
        <v>2466</v>
      </c>
      <c r="J114" s="60" t="s">
        <v>2466</v>
      </c>
      <c r="K114" s="60" t="s">
        <v>2466</v>
      </c>
      <c r="L114" s="60" t="s">
        <v>2470</v>
      </c>
      <c r="M114" s="60" t="s">
        <v>2466</v>
      </c>
      <c r="N114" s="60" t="s">
        <v>2466</v>
      </c>
      <c r="O114" s="60" t="s">
        <v>2466</v>
      </c>
      <c r="P114" s="60" t="s">
        <v>2466</v>
      </c>
      <c r="Q114" s="60" t="s">
        <v>2466</v>
      </c>
      <c r="R114" s="60" t="s">
        <v>2466</v>
      </c>
      <c r="S114" s="60" t="s">
        <v>2466</v>
      </c>
      <c r="T114" s="60" t="s">
        <v>2466</v>
      </c>
      <c r="U114" s="60" t="s">
        <v>2466</v>
      </c>
      <c r="V114" s="60" t="s">
        <v>2470</v>
      </c>
      <c r="W114" s="60" t="s">
        <v>2470</v>
      </c>
      <c r="X114" s="60"/>
      <c r="Y114" s="60"/>
      <c r="Z114" s="60" t="s">
        <v>2466</v>
      </c>
      <c r="AA114" s="60" t="s">
        <v>2466</v>
      </c>
      <c r="AB114" s="60" t="s">
        <v>2466</v>
      </c>
      <c r="AC114" s="60" t="s">
        <v>2466</v>
      </c>
      <c r="AD114" s="60" t="s">
        <v>2470</v>
      </c>
      <c r="AE114" s="60" t="s">
        <v>2470</v>
      </c>
      <c r="AF114" s="60"/>
      <c r="AG114" s="60" t="s">
        <v>2466</v>
      </c>
      <c r="AH114" s="60"/>
      <c r="AI114" s="60"/>
      <c r="AJ114" s="60"/>
      <c r="AK114" s="60" t="s">
        <v>2470</v>
      </c>
      <c r="AL114" s="87" t="s">
        <v>3373</v>
      </c>
      <c r="AM114" s="61"/>
      <c r="AN114" s="61"/>
      <c r="AO114" s="61"/>
      <c r="AP114" s="61"/>
      <c r="AQ114" s="61"/>
      <c r="AR114" s="61"/>
      <c r="AS114" s="62" t="s">
        <v>2796</v>
      </c>
      <c r="AT114" s="63" t="str">
        <f t="shared" si="2"/>
        <v>https://www.r-ict-advisor.jp/prom/chiiki_adviser/R8_profile/096_2026.pdf</v>
      </c>
      <c r="AU114" s="64" t="s">
        <v>2782</v>
      </c>
    </row>
    <row r="115" spans="1:47" s="43" customFormat="1" ht="41.5" customHeight="1">
      <c r="A115" s="80">
        <v>107</v>
      </c>
      <c r="B115" s="56"/>
      <c r="C115" s="57"/>
      <c r="D115" s="81" t="s">
        <v>2798</v>
      </c>
      <c r="E115" s="58" t="str">
        <f t="shared" si="3"/>
        <v>庄司　昌彦</v>
      </c>
      <c r="F115" s="59" t="s">
        <v>2799</v>
      </c>
      <c r="G115" s="60" t="s">
        <v>2466</v>
      </c>
      <c r="H115" s="60" t="s">
        <v>2470</v>
      </c>
      <c r="I115" s="60" t="s">
        <v>2466</v>
      </c>
      <c r="J115" s="60" t="s">
        <v>2470</v>
      </c>
      <c r="K115" s="60" t="s">
        <v>2466</v>
      </c>
      <c r="L115" s="60" t="s">
        <v>2470</v>
      </c>
      <c r="M115" s="60" t="s">
        <v>2470</v>
      </c>
      <c r="N115" s="60" t="s">
        <v>2466</v>
      </c>
      <c r="O115" s="60" t="s">
        <v>2470</v>
      </c>
      <c r="P115" s="60" t="s">
        <v>2470</v>
      </c>
      <c r="Q115" s="60" t="s">
        <v>2470</v>
      </c>
      <c r="R115" s="60"/>
      <c r="S115" s="60" t="s">
        <v>2470</v>
      </c>
      <c r="T115" s="60" t="s">
        <v>2470</v>
      </c>
      <c r="U115" s="60" t="s">
        <v>2470</v>
      </c>
      <c r="V115" s="60" t="s">
        <v>2470</v>
      </c>
      <c r="W115" s="60" t="s">
        <v>2470</v>
      </c>
      <c r="X115" s="60"/>
      <c r="Y115" s="60"/>
      <c r="Z115" s="60" t="s">
        <v>2470</v>
      </c>
      <c r="AA115" s="60" t="s">
        <v>2470</v>
      </c>
      <c r="AB115" s="60" t="s">
        <v>2466</v>
      </c>
      <c r="AC115" s="60" t="s">
        <v>2470</v>
      </c>
      <c r="AD115" s="60" t="s">
        <v>2470</v>
      </c>
      <c r="AE115" s="60" t="s">
        <v>2470</v>
      </c>
      <c r="AF115" s="60" t="s">
        <v>2470</v>
      </c>
      <c r="AG115" s="60" t="s">
        <v>2466</v>
      </c>
      <c r="AH115" s="60" t="s">
        <v>2470</v>
      </c>
      <c r="AI115" s="60" t="s">
        <v>2466</v>
      </c>
      <c r="AJ115" s="60" t="s">
        <v>2470</v>
      </c>
      <c r="AK115" s="60"/>
      <c r="AL115" s="87" t="s">
        <v>3137</v>
      </c>
      <c r="AM115" s="61"/>
      <c r="AN115" s="61"/>
      <c r="AO115" s="61"/>
      <c r="AP115" s="61"/>
      <c r="AQ115" s="61"/>
      <c r="AR115" s="61"/>
      <c r="AS115" s="62" t="s">
        <v>2800</v>
      </c>
      <c r="AT115" s="63" t="str">
        <f t="shared" si="2"/>
        <v>https://www.r-ict-advisor.jp/prom/chiiki_adviser/R8_profile/097_2026.pdf</v>
      </c>
      <c r="AU115" s="64" t="s">
        <v>2786</v>
      </c>
    </row>
    <row r="116" spans="1:47" s="43" customFormat="1" ht="41.5" customHeight="1">
      <c r="A116" s="80">
        <v>108</v>
      </c>
      <c r="B116" s="56"/>
      <c r="C116" s="57"/>
      <c r="D116" s="81" t="s">
        <v>2802</v>
      </c>
      <c r="E116" s="58" t="str">
        <f t="shared" si="3"/>
        <v>白井　芳明</v>
      </c>
      <c r="F116" s="59" t="s">
        <v>3228</v>
      </c>
      <c r="G116" s="60" t="s">
        <v>2466</v>
      </c>
      <c r="H116" s="60"/>
      <c r="I116" s="60" t="s">
        <v>2466</v>
      </c>
      <c r="J116" s="60" t="s">
        <v>2466</v>
      </c>
      <c r="K116" s="60"/>
      <c r="L116" s="60" t="s">
        <v>2466</v>
      </c>
      <c r="M116" s="60"/>
      <c r="N116" s="60"/>
      <c r="O116" s="60"/>
      <c r="P116" s="60"/>
      <c r="Q116" s="60"/>
      <c r="R116" s="60"/>
      <c r="S116" s="60" t="s">
        <v>2466</v>
      </c>
      <c r="T116" s="60" t="s">
        <v>2466</v>
      </c>
      <c r="U116" s="60" t="s">
        <v>2466</v>
      </c>
      <c r="V116" s="60"/>
      <c r="W116" s="60" t="s">
        <v>2466</v>
      </c>
      <c r="X116" s="60" t="s">
        <v>2470</v>
      </c>
      <c r="Y116" s="60" t="s">
        <v>2466</v>
      </c>
      <c r="Z116" s="60" t="s">
        <v>2470</v>
      </c>
      <c r="AA116" s="60" t="s">
        <v>2470</v>
      </c>
      <c r="AB116" s="60" t="s">
        <v>2466</v>
      </c>
      <c r="AC116" s="60"/>
      <c r="AD116" s="60"/>
      <c r="AE116" s="60"/>
      <c r="AF116" s="60" t="s">
        <v>2470</v>
      </c>
      <c r="AG116" s="60" t="s">
        <v>2470</v>
      </c>
      <c r="AH116" s="60" t="s">
        <v>2470</v>
      </c>
      <c r="AI116" s="60" t="s">
        <v>2466</v>
      </c>
      <c r="AJ116" s="60" t="s">
        <v>2466</v>
      </c>
      <c r="AK116" s="60"/>
      <c r="AL116" s="87" t="s">
        <v>3137</v>
      </c>
      <c r="AM116" s="61"/>
      <c r="AN116" s="61"/>
      <c r="AO116" s="61"/>
      <c r="AP116" s="61"/>
      <c r="AQ116" s="61"/>
      <c r="AR116" s="61"/>
      <c r="AS116" s="62" t="s">
        <v>2803</v>
      </c>
      <c r="AT116" s="63" t="str">
        <f t="shared" si="2"/>
        <v>https://www.r-ict-advisor.jp/prom/chiiki_adviser/R8_profile/098_2026.pdf</v>
      </c>
      <c r="AU116" s="64" t="s">
        <v>2789</v>
      </c>
    </row>
    <row r="117" spans="1:47" s="43" customFormat="1" ht="41.5" customHeight="1">
      <c r="A117" s="80">
        <v>109</v>
      </c>
      <c r="B117" s="56"/>
      <c r="C117" s="57"/>
      <c r="D117" s="81" t="s">
        <v>2805</v>
      </c>
      <c r="E117" s="58" t="str">
        <f t="shared" si="3"/>
        <v>新庄　大輔</v>
      </c>
      <c r="F117" s="59" t="s">
        <v>3320</v>
      </c>
      <c r="G117" s="60"/>
      <c r="H117" s="60"/>
      <c r="I117" s="60" t="s">
        <v>2466</v>
      </c>
      <c r="J117" s="60"/>
      <c r="K117" s="60"/>
      <c r="L117" s="60" t="s">
        <v>2470</v>
      </c>
      <c r="M117" s="60"/>
      <c r="N117" s="60"/>
      <c r="O117" s="60"/>
      <c r="P117" s="60"/>
      <c r="Q117" s="60"/>
      <c r="R117" s="60"/>
      <c r="S117" s="60" t="s">
        <v>2470</v>
      </c>
      <c r="T117" s="60"/>
      <c r="U117" s="60"/>
      <c r="V117" s="60"/>
      <c r="W117" s="60" t="s">
        <v>2470</v>
      </c>
      <c r="X117" s="60"/>
      <c r="Y117" s="60"/>
      <c r="Z117" s="60"/>
      <c r="AA117" s="60"/>
      <c r="AB117" s="60"/>
      <c r="AC117" s="60"/>
      <c r="AD117" s="60" t="s">
        <v>2470</v>
      </c>
      <c r="AE117" s="60" t="s">
        <v>2470</v>
      </c>
      <c r="AF117" s="60"/>
      <c r="AG117" s="60"/>
      <c r="AH117" s="60"/>
      <c r="AI117" s="60"/>
      <c r="AJ117" s="60"/>
      <c r="AK117" s="60" t="s">
        <v>2470</v>
      </c>
      <c r="AL117" s="87" t="s">
        <v>3374</v>
      </c>
      <c r="AM117" s="61"/>
      <c r="AN117" s="61"/>
      <c r="AO117" s="61"/>
      <c r="AP117" s="61"/>
      <c r="AQ117" s="61"/>
      <c r="AR117" s="61"/>
      <c r="AS117" s="62" t="s">
        <v>2806</v>
      </c>
      <c r="AT117" s="63" t="str">
        <f t="shared" si="2"/>
        <v>https://www.r-ict-advisor.jp/prom/chiiki_adviser/R8_profile/099_2026.pdf</v>
      </c>
      <c r="AU117" s="64" t="s">
        <v>2794</v>
      </c>
    </row>
    <row r="118" spans="1:47" s="43" customFormat="1" ht="41.5" customHeight="1">
      <c r="A118" s="80">
        <v>110</v>
      </c>
      <c r="B118" s="56"/>
      <c r="C118" s="57"/>
      <c r="D118" s="81" t="s">
        <v>2808</v>
      </c>
      <c r="E118" s="58" t="str">
        <f t="shared" si="3"/>
        <v>杉原　美智子</v>
      </c>
      <c r="F118" s="59" t="s">
        <v>3229</v>
      </c>
      <c r="G118" s="60"/>
      <c r="H118" s="60"/>
      <c r="I118" s="60" t="s">
        <v>2466</v>
      </c>
      <c r="J118" s="60"/>
      <c r="K118" s="60" t="s">
        <v>2470</v>
      </c>
      <c r="L118" s="60"/>
      <c r="M118" s="60"/>
      <c r="N118" s="60"/>
      <c r="O118" s="60"/>
      <c r="P118" s="60"/>
      <c r="Q118" s="60" t="s">
        <v>2466</v>
      </c>
      <c r="R118" s="60" t="s">
        <v>2466</v>
      </c>
      <c r="S118" s="60"/>
      <c r="T118" s="60" t="s">
        <v>2466</v>
      </c>
      <c r="U118" s="60" t="s">
        <v>2466</v>
      </c>
      <c r="V118" s="60"/>
      <c r="W118" s="60"/>
      <c r="X118" s="60"/>
      <c r="Y118" s="60"/>
      <c r="Z118" s="60"/>
      <c r="AA118" s="60"/>
      <c r="AB118" s="60"/>
      <c r="AC118" s="60"/>
      <c r="AD118" s="60"/>
      <c r="AE118" s="60" t="s">
        <v>2466</v>
      </c>
      <c r="AF118" s="60"/>
      <c r="AG118" s="60"/>
      <c r="AH118" s="60"/>
      <c r="AI118" s="60"/>
      <c r="AJ118" s="60"/>
      <c r="AK118" s="60"/>
      <c r="AL118" s="87" t="s">
        <v>3137</v>
      </c>
      <c r="AM118" s="61"/>
      <c r="AN118" s="61"/>
      <c r="AO118" s="61"/>
      <c r="AP118" s="61"/>
      <c r="AQ118" s="61"/>
      <c r="AR118" s="61"/>
      <c r="AS118" s="62" t="s">
        <v>2809</v>
      </c>
      <c r="AT118" s="63" t="str">
        <f t="shared" si="2"/>
        <v>https://www.r-ict-advisor.jp/prom/chiiki_adviser/R8_profile/100_2026.pdf</v>
      </c>
      <c r="AU118" s="64" t="s">
        <v>2797</v>
      </c>
    </row>
    <row r="119" spans="1:47" s="43" customFormat="1" ht="41.5" customHeight="1">
      <c r="A119" s="80">
        <v>111</v>
      </c>
      <c r="B119" s="56"/>
      <c r="C119" s="57"/>
      <c r="D119" s="81" t="s">
        <v>2810</v>
      </c>
      <c r="E119" s="58" t="str">
        <f t="shared" si="3"/>
        <v>杉本　直也</v>
      </c>
      <c r="F119" s="59" t="s">
        <v>3230</v>
      </c>
      <c r="G119" s="60"/>
      <c r="H119" s="60"/>
      <c r="I119" s="60"/>
      <c r="J119" s="60"/>
      <c r="K119" s="60"/>
      <c r="L119" s="60" t="s">
        <v>2470</v>
      </c>
      <c r="M119" s="60"/>
      <c r="N119" s="60"/>
      <c r="O119" s="60"/>
      <c r="P119" s="60"/>
      <c r="Q119" s="60"/>
      <c r="R119" s="60"/>
      <c r="S119" s="60" t="s">
        <v>2470</v>
      </c>
      <c r="T119" s="60"/>
      <c r="U119" s="60"/>
      <c r="V119" s="60"/>
      <c r="W119" s="60"/>
      <c r="X119" s="60"/>
      <c r="Y119" s="60"/>
      <c r="Z119" s="60"/>
      <c r="AA119" s="60"/>
      <c r="AB119" s="60"/>
      <c r="AC119" s="60"/>
      <c r="AD119" s="60" t="s">
        <v>2470</v>
      </c>
      <c r="AE119" s="60"/>
      <c r="AF119" s="60"/>
      <c r="AG119" s="60"/>
      <c r="AH119" s="60"/>
      <c r="AI119" s="60"/>
      <c r="AJ119" s="60"/>
      <c r="AK119" s="60"/>
      <c r="AL119" s="87" t="s">
        <v>3137</v>
      </c>
      <c r="AM119" s="61"/>
      <c r="AN119" s="61"/>
      <c r="AO119" s="61"/>
      <c r="AP119" s="61"/>
      <c r="AQ119" s="61"/>
      <c r="AR119" s="61"/>
      <c r="AS119" s="62" t="s">
        <v>2811</v>
      </c>
      <c r="AT119" s="63" t="str">
        <f t="shared" si="2"/>
        <v>https://www.r-ict-advisor.jp/prom/chiiki_adviser/R8_profile/101_2026.pdf</v>
      </c>
      <c r="AU119" s="64" t="s">
        <v>2801</v>
      </c>
    </row>
    <row r="120" spans="1:47" s="43" customFormat="1" ht="41.5" customHeight="1">
      <c r="A120" s="80">
        <v>112</v>
      </c>
      <c r="B120" s="56"/>
      <c r="C120" s="57"/>
      <c r="D120" s="81" t="s">
        <v>2813</v>
      </c>
      <c r="E120" s="58" t="str">
        <f t="shared" si="3"/>
        <v>鈴木　邦治</v>
      </c>
      <c r="F120" s="59" t="s">
        <v>3321</v>
      </c>
      <c r="G120" s="60" t="s">
        <v>2470</v>
      </c>
      <c r="H120" s="60"/>
      <c r="I120" s="60" t="s">
        <v>2466</v>
      </c>
      <c r="J120" s="60" t="s">
        <v>2470</v>
      </c>
      <c r="K120" s="60" t="s">
        <v>2466</v>
      </c>
      <c r="L120" s="60" t="s">
        <v>2470</v>
      </c>
      <c r="M120" s="60" t="s">
        <v>2470</v>
      </c>
      <c r="N120" s="60"/>
      <c r="O120" s="60"/>
      <c r="P120" s="60" t="s">
        <v>2466</v>
      </c>
      <c r="Q120" s="60"/>
      <c r="R120" s="60" t="s">
        <v>2470</v>
      </c>
      <c r="S120" s="60" t="s">
        <v>2466</v>
      </c>
      <c r="T120" s="60" t="s">
        <v>2466</v>
      </c>
      <c r="U120" s="60" t="s">
        <v>2466</v>
      </c>
      <c r="V120" s="60" t="s">
        <v>2470</v>
      </c>
      <c r="W120" s="60" t="s">
        <v>2470</v>
      </c>
      <c r="X120" s="60" t="s">
        <v>2470</v>
      </c>
      <c r="Y120" s="60" t="s">
        <v>2466</v>
      </c>
      <c r="Z120" s="60" t="s">
        <v>2466</v>
      </c>
      <c r="AA120" s="60" t="s">
        <v>2466</v>
      </c>
      <c r="AB120" s="60" t="s">
        <v>2466</v>
      </c>
      <c r="AC120" s="60" t="s">
        <v>2466</v>
      </c>
      <c r="AD120" s="60"/>
      <c r="AE120" s="60" t="s">
        <v>2470</v>
      </c>
      <c r="AF120" s="60"/>
      <c r="AG120" s="60" t="s">
        <v>2466</v>
      </c>
      <c r="AH120" s="60" t="s">
        <v>2466</v>
      </c>
      <c r="AI120" s="60" t="s">
        <v>2470</v>
      </c>
      <c r="AJ120" s="60" t="s">
        <v>2466</v>
      </c>
      <c r="AK120" s="60" t="s">
        <v>2470</v>
      </c>
      <c r="AL120" s="87" t="s">
        <v>3375</v>
      </c>
      <c r="AM120" s="61"/>
      <c r="AN120" s="61"/>
      <c r="AO120" s="61"/>
      <c r="AP120" s="61"/>
      <c r="AQ120" s="61"/>
      <c r="AR120" s="61"/>
      <c r="AS120" s="62" t="s">
        <v>2814</v>
      </c>
      <c r="AT120" s="63" t="str">
        <f t="shared" si="2"/>
        <v>https://www.r-ict-advisor.jp/prom/chiiki_adviser/R8_profile/102_2026.pdf</v>
      </c>
      <c r="AU120" s="64" t="s">
        <v>2804</v>
      </c>
    </row>
    <row r="121" spans="1:47" s="43" customFormat="1" ht="41.5" customHeight="1">
      <c r="A121" s="80">
        <v>113</v>
      </c>
      <c r="B121" s="56"/>
      <c r="C121" s="57"/>
      <c r="D121" s="81" t="s">
        <v>2816</v>
      </c>
      <c r="E121" s="58" t="str">
        <f t="shared" si="3"/>
        <v>鈴木　昌幸</v>
      </c>
      <c r="F121" s="59" t="s">
        <v>3231</v>
      </c>
      <c r="G121" s="60"/>
      <c r="H121" s="60"/>
      <c r="I121" s="60"/>
      <c r="J121" s="60" t="s">
        <v>2466</v>
      </c>
      <c r="K121" s="60" t="s">
        <v>2466</v>
      </c>
      <c r="L121" s="60" t="s">
        <v>2470</v>
      </c>
      <c r="M121" s="60"/>
      <c r="N121" s="60" t="s">
        <v>2466</v>
      </c>
      <c r="O121" s="60"/>
      <c r="P121" s="60" t="s">
        <v>2466</v>
      </c>
      <c r="Q121" s="60"/>
      <c r="R121" s="60"/>
      <c r="S121" s="60" t="s">
        <v>2466</v>
      </c>
      <c r="T121" s="60"/>
      <c r="U121" s="60"/>
      <c r="V121" s="60"/>
      <c r="W121" s="60"/>
      <c r="X121" s="60"/>
      <c r="Y121" s="60"/>
      <c r="Z121" s="60"/>
      <c r="AA121" s="60"/>
      <c r="AB121" s="60"/>
      <c r="AC121" s="60"/>
      <c r="AD121" s="60" t="s">
        <v>2470</v>
      </c>
      <c r="AE121" s="60" t="s">
        <v>2470</v>
      </c>
      <c r="AF121" s="60"/>
      <c r="AG121" s="60"/>
      <c r="AH121" s="60"/>
      <c r="AI121" s="60"/>
      <c r="AJ121" s="60"/>
      <c r="AK121" s="60"/>
      <c r="AL121" s="87" t="s">
        <v>3137</v>
      </c>
      <c r="AM121" s="61"/>
      <c r="AN121" s="61"/>
      <c r="AO121" s="61"/>
      <c r="AP121" s="61"/>
      <c r="AQ121" s="61"/>
      <c r="AR121" s="61"/>
      <c r="AS121" s="62" t="s">
        <v>2817</v>
      </c>
      <c r="AT121" s="63" t="str">
        <f t="shared" si="2"/>
        <v>https://www.r-ict-advisor.jp/prom/chiiki_adviser/R8_profile/103_2026.pdf</v>
      </c>
      <c r="AU121" s="64" t="s">
        <v>2807</v>
      </c>
    </row>
    <row r="122" spans="1:47" s="43" customFormat="1" ht="41.5" customHeight="1">
      <c r="A122" s="80">
        <v>114</v>
      </c>
      <c r="B122" s="56"/>
      <c r="C122" s="57"/>
      <c r="D122" s="81" t="s">
        <v>2819</v>
      </c>
      <c r="E122" s="58" t="str">
        <f t="shared" si="3"/>
        <v>関　治之</v>
      </c>
      <c r="F122" s="59" t="s">
        <v>3232</v>
      </c>
      <c r="G122" s="60" t="s">
        <v>2466</v>
      </c>
      <c r="H122" s="60"/>
      <c r="I122" s="60" t="s">
        <v>2466</v>
      </c>
      <c r="J122" s="60"/>
      <c r="K122" s="60"/>
      <c r="L122" s="60" t="s">
        <v>2470</v>
      </c>
      <c r="M122" s="60"/>
      <c r="N122" s="60"/>
      <c r="O122" s="60"/>
      <c r="P122" s="60"/>
      <c r="Q122" s="60"/>
      <c r="R122" s="60"/>
      <c r="S122" s="60"/>
      <c r="T122" s="60"/>
      <c r="U122" s="60"/>
      <c r="V122" s="60" t="s">
        <v>2470</v>
      </c>
      <c r="W122" s="60" t="s">
        <v>2470</v>
      </c>
      <c r="X122" s="60"/>
      <c r="Y122" s="60"/>
      <c r="Z122" s="60"/>
      <c r="AA122" s="60" t="s">
        <v>2466</v>
      </c>
      <c r="AB122" s="60"/>
      <c r="AC122" s="60"/>
      <c r="AD122" s="60" t="s">
        <v>2470</v>
      </c>
      <c r="AE122" s="60"/>
      <c r="AF122" s="60" t="s">
        <v>2466</v>
      </c>
      <c r="AG122" s="60" t="s">
        <v>2466</v>
      </c>
      <c r="AH122" s="60"/>
      <c r="AI122" s="60"/>
      <c r="AJ122" s="60"/>
      <c r="AK122" s="60"/>
      <c r="AL122" s="87" t="s">
        <v>3137</v>
      </c>
      <c r="AM122" s="61"/>
      <c r="AN122" s="61"/>
      <c r="AO122" s="61"/>
      <c r="AP122" s="61"/>
      <c r="AQ122" s="61"/>
      <c r="AR122" s="61"/>
      <c r="AS122" s="62" t="s">
        <v>2820</v>
      </c>
      <c r="AT122" s="63" t="str">
        <f t="shared" si="2"/>
        <v>https://www.r-ict-advisor.jp/prom/chiiki_adviser/R8_profile/104_2026.pdf</v>
      </c>
      <c r="AU122" s="64" t="s">
        <v>2812</v>
      </c>
    </row>
    <row r="123" spans="1:47" s="43" customFormat="1" ht="41.5" customHeight="1">
      <c r="A123" s="80">
        <v>115</v>
      </c>
      <c r="B123" s="56"/>
      <c r="C123" s="57"/>
      <c r="D123" s="81" t="s">
        <v>2822</v>
      </c>
      <c r="E123" s="58" t="str">
        <f t="shared" si="3"/>
        <v>大喜　康生</v>
      </c>
      <c r="F123" s="59" t="s">
        <v>3233</v>
      </c>
      <c r="G123" s="60" t="s">
        <v>2466</v>
      </c>
      <c r="H123" s="60" t="s">
        <v>2466</v>
      </c>
      <c r="I123" s="60" t="s">
        <v>2466</v>
      </c>
      <c r="J123" s="60" t="s">
        <v>2466</v>
      </c>
      <c r="K123" s="60" t="s">
        <v>2466</v>
      </c>
      <c r="L123" s="60" t="s">
        <v>2470</v>
      </c>
      <c r="M123" s="60" t="s">
        <v>2470</v>
      </c>
      <c r="N123" s="60" t="s">
        <v>2466</v>
      </c>
      <c r="O123" s="60" t="s">
        <v>2466</v>
      </c>
      <c r="P123" s="60" t="s">
        <v>2466</v>
      </c>
      <c r="Q123" s="60" t="s">
        <v>2466</v>
      </c>
      <c r="R123" s="60"/>
      <c r="S123" s="60" t="s">
        <v>2466</v>
      </c>
      <c r="T123" s="60" t="s">
        <v>2466</v>
      </c>
      <c r="U123" s="60" t="s">
        <v>2466</v>
      </c>
      <c r="V123" s="60" t="s">
        <v>2466</v>
      </c>
      <c r="W123" s="60" t="s">
        <v>2466</v>
      </c>
      <c r="X123" s="60"/>
      <c r="Y123" s="60"/>
      <c r="Z123" s="60" t="s">
        <v>2470</v>
      </c>
      <c r="AA123" s="60" t="s">
        <v>2466</v>
      </c>
      <c r="AB123" s="60" t="s">
        <v>2466</v>
      </c>
      <c r="AC123" s="60"/>
      <c r="AD123" s="60" t="s">
        <v>2466</v>
      </c>
      <c r="AE123" s="60" t="s">
        <v>2466</v>
      </c>
      <c r="AF123" s="60" t="s">
        <v>2466</v>
      </c>
      <c r="AG123" s="60" t="s">
        <v>2466</v>
      </c>
      <c r="AH123" s="60" t="s">
        <v>2470</v>
      </c>
      <c r="AI123" s="60" t="s">
        <v>2466</v>
      </c>
      <c r="AJ123" s="60" t="s">
        <v>2466</v>
      </c>
      <c r="AK123" s="60" t="s">
        <v>2470</v>
      </c>
      <c r="AL123" s="87" t="s">
        <v>3376</v>
      </c>
      <c r="AM123" s="61"/>
      <c r="AN123" s="61"/>
      <c r="AO123" s="61"/>
      <c r="AP123" s="61"/>
      <c r="AQ123" s="61"/>
      <c r="AR123" s="61"/>
      <c r="AS123" s="62" t="s">
        <v>2823</v>
      </c>
      <c r="AT123" s="63" t="str">
        <f t="shared" si="2"/>
        <v>https://www.r-ict-advisor.jp/prom/chiiki_adviser/R8_profile/105_2026.pdf</v>
      </c>
      <c r="AU123" s="64" t="s">
        <v>2815</v>
      </c>
    </row>
    <row r="124" spans="1:47" s="43" customFormat="1" ht="41.5" customHeight="1">
      <c r="A124" s="80">
        <v>116</v>
      </c>
      <c r="B124" s="56"/>
      <c r="C124" s="57"/>
      <c r="D124" s="81" t="s">
        <v>2824</v>
      </c>
      <c r="E124" s="58" t="str">
        <f t="shared" si="3"/>
        <v>髙尾　芳彦</v>
      </c>
      <c r="F124" s="59" t="s">
        <v>3322</v>
      </c>
      <c r="G124" s="60" t="s">
        <v>2466</v>
      </c>
      <c r="H124" s="60"/>
      <c r="I124" s="60" t="s">
        <v>2470</v>
      </c>
      <c r="J124" s="60" t="s">
        <v>2466</v>
      </c>
      <c r="K124" s="60"/>
      <c r="L124" s="60" t="s">
        <v>2470</v>
      </c>
      <c r="M124" s="60" t="s">
        <v>2466</v>
      </c>
      <c r="N124" s="60"/>
      <c r="O124" s="60"/>
      <c r="P124" s="60" t="s">
        <v>2466</v>
      </c>
      <c r="Q124" s="60"/>
      <c r="R124" s="60"/>
      <c r="S124" s="60" t="s">
        <v>2466</v>
      </c>
      <c r="T124" s="60" t="s">
        <v>2466</v>
      </c>
      <c r="U124" s="60" t="s">
        <v>2466</v>
      </c>
      <c r="V124" s="60" t="s">
        <v>2470</v>
      </c>
      <c r="W124" s="60" t="s">
        <v>2466</v>
      </c>
      <c r="X124" s="60" t="s">
        <v>2470</v>
      </c>
      <c r="Y124" s="60" t="s">
        <v>2466</v>
      </c>
      <c r="Z124" s="60" t="s">
        <v>2466</v>
      </c>
      <c r="AA124" s="60" t="s">
        <v>2466</v>
      </c>
      <c r="AB124" s="60" t="s">
        <v>2466</v>
      </c>
      <c r="AC124" s="60"/>
      <c r="AD124" s="60"/>
      <c r="AE124" s="60" t="s">
        <v>2466</v>
      </c>
      <c r="AF124" s="60" t="s">
        <v>2466</v>
      </c>
      <c r="AG124" s="60" t="s">
        <v>2470</v>
      </c>
      <c r="AH124" s="60" t="s">
        <v>2470</v>
      </c>
      <c r="AI124" s="60"/>
      <c r="AJ124" s="60"/>
      <c r="AK124" s="60"/>
      <c r="AL124" s="87" t="s">
        <v>3137</v>
      </c>
      <c r="AM124" s="61"/>
      <c r="AN124" s="61"/>
      <c r="AO124" s="61"/>
      <c r="AP124" s="61"/>
      <c r="AQ124" s="61"/>
      <c r="AR124" s="61"/>
      <c r="AS124" s="62" t="s">
        <v>3165</v>
      </c>
      <c r="AT124" s="63" t="str">
        <f t="shared" si="2"/>
        <v>https://www.r-ict-advisor.jp/prom/chiiki_adviser/R8_profile/106_2026.pdf</v>
      </c>
      <c r="AU124" s="64" t="s">
        <v>2818</v>
      </c>
    </row>
    <row r="125" spans="1:47" s="43" customFormat="1" ht="41.5" customHeight="1">
      <c r="A125" s="80">
        <v>117</v>
      </c>
      <c r="B125" s="56"/>
      <c r="C125" s="57"/>
      <c r="D125" s="81" t="s">
        <v>2825</v>
      </c>
      <c r="E125" s="58" t="str">
        <f t="shared" si="3"/>
        <v>高際　均</v>
      </c>
      <c r="F125" s="59" t="s">
        <v>2826</v>
      </c>
      <c r="G125" s="60" t="s">
        <v>2470</v>
      </c>
      <c r="H125" s="60" t="s">
        <v>2466</v>
      </c>
      <c r="I125" s="60" t="s">
        <v>2470</v>
      </c>
      <c r="J125" s="60" t="s">
        <v>2470</v>
      </c>
      <c r="K125" s="60" t="s">
        <v>2466</v>
      </c>
      <c r="L125" s="60" t="s">
        <v>2466</v>
      </c>
      <c r="M125" s="60"/>
      <c r="N125" s="60"/>
      <c r="O125" s="60" t="s">
        <v>2466</v>
      </c>
      <c r="P125" s="60"/>
      <c r="Q125" s="60"/>
      <c r="R125" s="60"/>
      <c r="S125" s="60" t="s">
        <v>2466</v>
      </c>
      <c r="T125" s="60" t="s">
        <v>2470</v>
      </c>
      <c r="U125" s="60" t="s">
        <v>2466</v>
      </c>
      <c r="V125" s="60" t="s">
        <v>2466</v>
      </c>
      <c r="W125" s="60" t="s">
        <v>2466</v>
      </c>
      <c r="X125" s="60"/>
      <c r="Y125" s="60"/>
      <c r="Z125" s="60"/>
      <c r="AA125" s="60" t="s">
        <v>2466</v>
      </c>
      <c r="AB125" s="60" t="s">
        <v>2466</v>
      </c>
      <c r="AC125" s="60"/>
      <c r="AD125" s="60"/>
      <c r="AE125" s="60" t="s">
        <v>2466</v>
      </c>
      <c r="AF125" s="60" t="s">
        <v>2466</v>
      </c>
      <c r="AG125" s="60"/>
      <c r="AH125" s="60"/>
      <c r="AI125" s="60"/>
      <c r="AJ125" s="60"/>
      <c r="AK125" s="60"/>
      <c r="AL125" s="87" t="s">
        <v>3137</v>
      </c>
      <c r="AM125" s="61"/>
      <c r="AN125" s="61"/>
      <c r="AO125" s="61"/>
      <c r="AP125" s="61"/>
      <c r="AQ125" s="61"/>
      <c r="AR125" s="61"/>
      <c r="AS125" s="62" t="s">
        <v>2827</v>
      </c>
      <c r="AT125" s="63" t="str">
        <f t="shared" si="2"/>
        <v>https://www.r-ict-advisor.jp/prom/chiiki_adviser/R8_profile/107_2026.pdf</v>
      </c>
      <c r="AU125" s="64" t="s">
        <v>2821</v>
      </c>
    </row>
    <row r="126" spans="1:47" s="43" customFormat="1" ht="41.5" customHeight="1">
      <c r="A126" s="80">
        <v>118</v>
      </c>
      <c r="B126" s="56"/>
      <c r="C126" s="57"/>
      <c r="D126" s="81" t="s">
        <v>3148</v>
      </c>
      <c r="E126" s="58" t="str">
        <f t="shared" si="3"/>
        <v>髙田　理世</v>
      </c>
      <c r="F126" s="59" t="s">
        <v>3234</v>
      </c>
      <c r="G126" s="60" t="s">
        <v>2470</v>
      </c>
      <c r="H126" s="60" t="s">
        <v>2466</v>
      </c>
      <c r="I126" s="60" t="s">
        <v>2470</v>
      </c>
      <c r="J126" s="60" t="s">
        <v>2466</v>
      </c>
      <c r="K126" s="60" t="s">
        <v>2466</v>
      </c>
      <c r="L126" s="60" t="s">
        <v>2466</v>
      </c>
      <c r="M126" s="60" t="s">
        <v>2470</v>
      </c>
      <c r="N126" s="60" t="s">
        <v>2470</v>
      </c>
      <c r="O126" s="60"/>
      <c r="P126" s="60" t="s">
        <v>2470</v>
      </c>
      <c r="Q126" s="60"/>
      <c r="R126" s="60"/>
      <c r="S126" s="60" t="s">
        <v>2466</v>
      </c>
      <c r="T126" s="60" t="s">
        <v>2466</v>
      </c>
      <c r="U126" s="60" t="s">
        <v>2470</v>
      </c>
      <c r="V126" s="60" t="s">
        <v>2466</v>
      </c>
      <c r="W126" s="60" t="s">
        <v>2466</v>
      </c>
      <c r="X126" s="60"/>
      <c r="Y126" s="60"/>
      <c r="Z126" s="60"/>
      <c r="AA126" s="60" t="s">
        <v>2466</v>
      </c>
      <c r="AB126" s="60"/>
      <c r="AC126" s="60"/>
      <c r="AD126" s="60"/>
      <c r="AE126" s="60" t="s">
        <v>2466</v>
      </c>
      <c r="AF126" s="60"/>
      <c r="AG126" s="60" t="s">
        <v>2466</v>
      </c>
      <c r="AH126" s="60"/>
      <c r="AI126" s="60"/>
      <c r="AJ126" s="60"/>
      <c r="AK126" s="60" t="s">
        <v>2468</v>
      </c>
      <c r="AL126" s="87" t="s">
        <v>3377</v>
      </c>
      <c r="AM126" s="61"/>
      <c r="AN126" s="61"/>
      <c r="AO126" s="61"/>
      <c r="AP126" s="61"/>
      <c r="AQ126" s="61"/>
      <c r="AR126" s="61"/>
      <c r="AS126" s="62" t="s">
        <v>3166</v>
      </c>
      <c r="AT126" s="63" t="str">
        <f t="shared" si="2"/>
        <v>https://www.r-ict-advisor.jp/prom/chiiki_adviser/R8_profile/219_2026.pdf</v>
      </c>
      <c r="AU126" s="64" t="s">
        <v>2553</v>
      </c>
    </row>
    <row r="127" spans="1:47" s="43" customFormat="1" ht="41.5" customHeight="1">
      <c r="A127" s="80">
        <v>119</v>
      </c>
      <c r="B127" s="56"/>
      <c r="C127" s="57"/>
      <c r="D127" s="81" t="s">
        <v>2830</v>
      </c>
      <c r="E127" s="58" t="str">
        <f t="shared" si="3"/>
        <v>高橋　明子</v>
      </c>
      <c r="F127" s="59" t="s">
        <v>2831</v>
      </c>
      <c r="G127" s="60" t="s">
        <v>2466</v>
      </c>
      <c r="H127" s="60" t="s">
        <v>2470</v>
      </c>
      <c r="I127" s="60" t="s">
        <v>2466</v>
      </c>
      <c r="J127" s="60" t="s">
        <v>2466</v>
      </c>
      <c r="K127" s="60"/>
      <c r="L127" s="60"/>
      <c r="M127" s="60"/>
      <c r="N127" s="60"/>
      <c r="O127" s="60"/>
      <c r="P127" s="60" t="s">
        <v>2466</v>
      </c>
      <c r="Q127" s="60"/>
      <c r="R127" s="60"/>
      <c r="S127" s="60"/>
      <c r="T127" s="60" t="s">
        <v>2466</v>
      </c>
      <c r="U127" s="60"/>
      <c r="V127" s="60"/>
      <c r="W127" s="60"/>
      <c r="X127" s="60"/>
      <c r="Y127" s="60"/>
      <c r="Z127" s="60"/>
      <c r="AA127" s="60" t="s">
        <v>2470</v>
      </c>
      <c r="AB127" s="60" t="s">
        <v>2470</v>
      </c>
      <c r="AC127" s="60" t="s">
        <v>2470</v>
      </c>
      <c r="AD127" s="60"/>
      <c r="AE127" s="60"/>
      <c r="AF127" s="60" t="s">
        <v>2466</v>
      </c>
      <c r="AG127" s="60"/>
      <c r="AH127" s="60"/>
      <c r="AI127" s="60"/>
      <c r="AJ127" s="60"/>
      <c r="AK127" s="60"/>
      <c r="AL127" s="87" t="s">
        <v>3137</v>
      </c>
      <c r="AM127" s="61"/>
      <c r="AN127" s="61"/>
      <c r="AO127" s="61"/>
      <c r="AP127" s="61"/>
      <c r="AQ127" s="61"/>
      <c r="AR127" s="61"/>
      <c r="AS127" s="62" t="s">
        <v>2832</v>
      </c>
      <c r="AT127" s="63" t="str">
        <f t="shared" si="2"/>
        <v>https://www.r-ict-advisor.jp/prom/chiiki_adviser/R8_profile/108_2026.pdf</v>
      </c>
      <c r="AU127" s="64" t="s">
        <v>2828</v>
      </c>
    </row>
    <row r="128" spans="1:47" s="43" customFormat="1" ht="41.5" customHeight="1">
      <c r="A128" s="80">
        <v>120</v>
      </c>
      <c r="B128" s="56"/>
      <c r="C128" s="57"/>
      <c r="D128" s="81" t="s">
        <v>2834</v>
      </c>
      <c r="E128" s="58" t="str">
        <f t="shared" si="3"/>
        <v>髙橋　邦夫</v>
      </c>
      <c r="F128" s="59" t="s">
        <v>3235</v>
      </c>
      <c r="G128" s="60" t="s">
        <v>2466</v>
      </c>
      <c r="H128" s="60" t="s">
        <v>2466</v>
      </c>
      <c r="I128" s="60" t="s">
        <v>2466</v>
      </c>
      <c r="J128" s="60" t="s">
        <v>2466</v>
      </c>
      <c r="K128" s="60"/>
      <c r="L128" s="60"/>
      <c r="M128" s="60"/>
      <c r="N128" s="60"/>
      <c r="O128" s="60"/>
      <c r="P128" s="60"/>
      <c r="Q128" s="60" t="s">
        <v>2466</v>
      </c>
      <c r="R128" s="60"/>
      <c r="S128" s="60" t="s">
        <v>2466</v>
      </c>
      <c r="T128" s="60" t="s">
        <v>2466</v>
      </c>
      <c r="U128" s="60" t="s">
        <v>2466</v>
      </c>
      <c r="V128" s="60" t="s">
        <v>2466</v>
      </c>
      <c r="W128" s="60" t="s">
        <v>2466</v>
      </c>
      <c r="X128" s="60" t="s">
        <v>2466</v>
      </c>
      <c r="Y128" s="60" t="s">
        <v>2466</v>
      </c>
      <c r="Z128" s="60" t="s">
        <v>2466</v>
      </c>
      <c r="AA128" s="60" t="s">
        <v>2466</v>
      </c>
      <c r="AB128" s="60" t="s">
        <v>2466</v>
      </c>
      <c r="AC128" s="60"/>
      <c r="AD128" s="60" t="s">
        <v>2466</v>
      </c>
      <c r="AE128" s="60" t="s">
        <v>2466</v>
      </c>
      <c r="AF128" s="60" t="s">
        <v>2466</v>
      </c>
      <c r="AG128" s="60" t="s">
        <v>2466</v>
      </c>
      <c r="AH128" s="60" t="s">
        <v>2466</v>
      </c>
      <c r="AI128" s="60" t="s">
        <v>2466</v>
      </c>
      <c r="AJ128" s="60" t="s">
        <v>2466</v>
      </c>
      <c r="AK128" s="60" t="s">
        <v>2466</v>
      </c>
      <c r="AL128" s="87" t="s">
        <v>3355</v>
      </c>
      <c r="AM128" s="61"/>
      <c r="AN128" s="61"/>
      <c r="AO128" s="61"/>
      <c r="AP128" s="61"/>
      <c r="AQ128" s="61"/>
      <c r="AR128" s="61"/>
      <c r="AS128" s="62" t="s">
        <v>2835</v>
      </c>
      <c r="AT128" s="63" t="str">
        <f t="shared" si="2"/>
        <v>https://www.r-ict-advisor.jp/prom/chiiki_adviser/R8_profile/109_2026.pdf</v>
      </c>
      <c r="AU128" s="64" t="s">
        <v>2829</v>
      </c>
    </row>
    <row r="129" spans="1:47" s="43" customFormat="1" ht="41.5" customHeight="1">
      <c r="A129" s="80">
        <v>121</v>
      </c>
      <c r="B129" s="56"/>
      <c r="C129" s="57"/>
      <c r="D129" s="81" t="s">
        <v>2837</v>
      </c>
      <c r="E129" s="58" t="str">
        <f t="shared" si="3"/>
        <v>高村　弘史</v>
      </c>
      <c r="F129" s="59" t="s">
        <v>3236</v>
      </c>
      <c r="G129" s="60"/>
      <c r="H129" s="60"/>
      <c r="I129" s="60" t="s">
        <v>2470</v>
      </c>
      <c r="J129" s="60" t="s">
        <v>2470</v>
      </c>
      <c r="K129" s="60"/>
      <c r="L129" s="60" t="s">
        <v>2470</v>
      </c>
      <c r="M129" s="60"/>
      <c r="N129" s="60" t="s">
        <v>2470</v>
      </c>
      <c r="O129" s="60"/>
      <c r="P129" s="60"/>
      <c r="Q129" s="60"/>
      <c r="R129" s="60"/>
      <c r="S129" s="60"/>
      <c r="T129" s="60"/>
      <c r="U129" s="60"/>
      <c r="V129" s="60" t="s">
        <v>2470</v>
      </c>
      <c r="W129" s="60" t="s">
        <v>2470</v>
      </c>
      <c r="X129" s="60" t="s">
        <v>2470</v>
      </c>
      <c r="Y129" s="60" t="s">
        <v>2470</v>
      </c>
      <c r="Z129" s="60" t="s">
        <v>2470</v>
      </c>
      <c r="AA129" s="60" t="s">
        <v>2470</v>
      </c>
      <c r="AB129" s="60" t="s">
        <v>2470</v>
      </c>
      <c r="AC129" s="60"/>
      <c r="AD129" s="60" t="s">
        <v>2470</v>
      </c>
      <c r="AE129" s="60" t="s">
        <v>2470</v>
      </c>
      <c r="AF129" s="60" t="s">
        <v>2470</v>
      </c>
      <c r="AG129" s="60" t="s">
        <v>2470</v>
      </c>
      <c r="AH129" s="60" t="s">
        <v>2470</v>
      </c>
      <c r="AI129" s="60" t="s">
        <v>2470</v>
      </c>
      <c r="AJ129" s="60" t="s">
        <v>2470</v>
      </c>
      <c r="AK129" s="60" t="s">
        <v>2470</v>
      </c>
      <c r="AL129" s="87" t="s">
        <v>3378</v>
      </c>
      <c r="AM129" s="61"/>
      <c r="AN129" s="61"/>
      <c r="AO129" s="61"/>
      <c r="AP129" s="61"/>
      <c r="AQ129" s="61"/>
      <c r="AR129" s="61"/>
      <c r="AS129" s="62" t="s">
        <v>2838</v>
      </c>
      <c r="AT129" s="63" t="str">
        <f t="shared" si="2"/>
        <v>https://www.r-ict-advisor.jp/prom/chiiki_adviser/R8_profile/110_2026.pdf</v>
      </c>
      <c r="AU129" s="64" t="s">
        <v>2833</v>
      </c>
    </row>
    <row r="130" spans="1:47" s="43" customFormat="1" ht="41.5" customHeight="1">
      <c r="A130" s="80">
        <v>122</v>
      </c>
      <c r="B130" s="56"/>
      <c r="C130" s="57"/>
      <c r="D130" s="81" t="s">
        <v>2839</v>
      </c>
      <c r="E130" s="58" t="str">
        <f t="shared" si="3"/>
        <v>瀧本　陽一</v>
      </c>
      <c r="F130" s="59" t="s">
        <v>3237</v>
      </c>
      <c r="G130" s="60" t="s">
        <v>2466</v>
      </c>
      <c r="H130" s="60"/>
      <c r="I130" s="60" t="s">
        <v>2470</v>
      </c>
      <c r="J130" s="60" t="s">
        <v>2466</v>
      </c>
      <c r="K130" s="60" t="s">
        <v>2470</v>
      </c>
      <c r="L130" s="60" t="s">
        <v>2470</v>
      </c>
      <c r="M130" s="60" t="s">
        <v>2466</v>
      </c>
      <c r="N130" s="60" t="s">
        <v>2466</v>
      </c>
      <c r="O130" s="60"/>
      <c r="P130" s="60" t="s">
        <v>2466</v>
      </c>
      <c r="Q130" s="60"/>
      <c r="R130" s="60" t="s">
        <v>2466</v>
      </c>
      <c r="S130" s="60" t="s">
        <v>2466</v>
      </c>
      <c r="T130" s="60" t="s">
        <v>2466</v>
      </c>
      <c r="U130" s="60" t="s">
        <v>2466</v>
      </c>
      <c r="V130" s="60" t="s">
        <v>2466</v>
      </c>
      <c r="W130" s="60" t="s">
        <v>2466</v>
      </c>
      <c r="X130" s="60"/>
      <c r="Y130" s="60"/>
      <c r="Z130" s="60"/>
      <c r="AA130" s="60" t="s">
        <v>2466</v>
      </c>
      <c r="AB130" s="60"/>
      <c r="AC130" s="60"/>
      <c r="AD130" s="60"/>
      <c r="AE130" s="60" t="s">
        <v>2470</v>
      </c>
      <c r="AF130" s="60"/>
      <c r="AG130" s="60"/>
      <c r="AH130" s="60"/>
      <c r="AI130" s="60" t="s">
        <v>2466</v>
      </c>
      <c r="AJ130" s="60"/>
      <c r="AK130" s="60" t="s">
        <v>2470</v>
      </c>
      <c r="AL130" s="87" t="s">
        <v>3379</v>
      </c>
      <c r="AM130" s="61"/>
      <c r="AN130" s="61"/>
      <c r="AO130" s="61"/>
      <c r="AP130" s="61"/>
      <c r="AQ130" s="61"/>
      <c r="AR130" s="61"/>
      <c r="AS130" s="62" t="s">
        <v>2840</v>
      </c>
      <c r="AT130" s="63" t="str">
        <f t="shared" si="2"/>
        <v>https://www.r-ict-advisor.jp/prom/chiiki_adviser/R8_profile/111_2026.pdf</v>
      </c>
      <c r="AU130" s="64" t="s">
        <v>2836</v>
      </c>
    </row>
    <row r="131" spans="1:47" s="43" customFormat="1" ht="41.5" customHeight="1">
      <c r="A131" s="80">
        <v>123</v>
      </c>
      <c r="B131" s="56"/>
      <c r="C131" s="57"/>
      <c r="D131" s="81" t="s">
        <v>2841</v>
      </c>
      <c r="E131" s="58" t="str">
        <f t="shared" si="3"/>
        <v>武田　かおり</v>
      </c>
      <c r="F131" s="59" t="s">
        <v>3238</v>
      </c>
      <c r="G131" s="60"/>
      <c r="H131" s="60"/>
      <c r="I131" s="60"/>
      <c r="J131" s="60"/>
      <c r="K131" s="60"/>
      <c r="L131" s="60"/>
      <c r="M131" s="60" t="s">
        <v>2468</v>
      </c>
      <c r="N131" s="60"/>
      <c r="O131" s="60"/>
      <c r="P131" s="60"/>
      <c r="Q131" s="60"/>
      <c r="R131" s="60"/>
      <c r="S131" s="60"/>
      <c r="T131" s="60" t="s">
        <v>2470</v>
      </c>
      <c r="U131" s="60" t="s">
        <v>2470</v>
      </c>
      <c r="V131" s="60"/>
      <c r="W131" s="60"/>
      <c r="X131" s="60"/>
      <c r="Y131" s="60"/>
      <c r="Z131" s="60"/>
      <c r="AA131" s="60"/>
      <c r="AB131" s="60"/>
      <c r="AC131" s="60"/>
      <c r="AD131" s="60"/>
      <c r="AE131" s="60"/>
      <c r="AF131" s="60"/>
      <c r="AG131" s="60"/>
      <c r="AH131" s="60"/>
      <c r="AI131" s="60"/>
      <c r="AJ131" s="60"/>
      <c r="AK131" s="60" t="s">
        <v>2470</v>
      </c>
      <c r="AL131" s="87" t="s">
        <v>3380</v>
      </c>
      <c r="AM131" s="61"/>
      <c r="AN131" s="61"/>
      <c r="AO131" s="61"/>
      <c r="AP131" s="61"/>
      <c r="AQ131" s="61"/>
      <c r="AR131" s="61"/>
      <c r="AS131" s="62" t="s">
        <v>2842</v>
      </c>
      <c r="AT131" s="63" t="str">
        <f t="shared" si="2"/>
        <v>https://www.r-ict-advisor.jp/prom/chiiki_adviser/R8_profile/113_2026.pdf</v>
      </c>
      <c r="AU131" s="64" t="s">
        <v>2843</v>
      </c>
    </row>
    <row r="132" spans="1:47" s="43" customFormat="1" ht="41.5" customHeight="1">
      <c r="A132" s="80">
        <v>124</v>
      </c>
      <c r="B132" s="56"/>
      <c r="C132" s="57"/>
      <c r="D132" s="81" t="s">
        <v>2844</v>
      </c>
      <c r="E132" s="58" t="str">
        <f t="shared" si="3"/>
        <v>武田　雅哉</v>
      </c>
      <c r="F132" s="59" t="s">
        <v>3239</v>
      </c>
      <c r="G132" s="60" t="s">
        <v>2466</v>
      </c>
      <c r="H132" s="60"/>
      <c r="I132" s="60" t="s">
        <v>2466</v>
      </c>
      <c r="J132" s="60"/>
      <c r="K132" s="60"/>
      <c r="L132" s="60"/>
      <c r="M132" s="60"/>
      <c r="N132" s="60"/>
      <c r="O132" s="60"/>
      <c r="P132" s="60"/>
      <c r="Q132" s="60"/>
      <c r="R132" s="60"/>
      <c r="S132" s="60"/>
      <c r="T132" s="60" t="s">
        <v>2466</v>
      </c>
      <c r="U132" s="60" t="s">
        <v>2466</v>
      </c>
      <c r="V132" s="60" t="s">
        <v>2470</v>
      </c>
      <c r="W132" s="60" t="s">
        <v>2470</v>
      </c>
      <c r="X132" s="60"/>
      <c r="Y132" s="60"/>
      <c r="Z132" s="60"/>
      <c r="AA132" s="60" t="s">
        <v>2466</v>
      </c>
      <c r="AB132" s="60"/>
      <c r="AC132" s="60"/>
      <c r="AD132" s="60" t="s">
        <v>2466</v>
      </c>
      <c r="AE132" s="60" t="s">
        <v>2466</v>
      </c>
      <c r="AF132" s="60" t="s">
        <v>2466</v>
      </c>
      <c r="AG132" s="60" t="s">
        <v>2470</v>
      </c>
      <c r="AH132" s="60" t="s">
        <v>2470</v>
      </c>
      <c r="AI132" s="60" t="s">
        <v>2466</v>
      </c>
      <c r="AJ132" s="60"/>
      <c r="AK132" s="60"/>
      <c r="AL132" s="87" t="s">
        <v>3137</v>
      </c>
      <c r="AM132" s="61"/>
      <c r="AN132" s="61"/>
      <c r="AO132" s="61"/>
      <c r="AP132" s="61"/>
      <c r="AQ132" s="61"/>
      <c r="AR132" s="61"/>
      <c r="AS132" s="62" t="s">
        <v>2845</v>
      </c>
      <c r="AT132" s="63" t="str">
        <f t="shared" si="2"/>
        <v>https://www.r-ict-advisor.jp/prom/chiiki_adviser/R8_profile/114_2026.pdf</v>
      </c>
      <c r="AU132" s="64" t="s">
        <v>2846</v>
      </c>
    </row>
    <row r="133" spans="1:47" s="43" customFormat="1" ht="41.5" customHeight="1">
      <c r="A133" s="80">
        <v>125</v>
      </c>
      <c r="B133" s="56"/>
      <c r="C133" s="57"/>
      <c r="D133" s="81" t="s">
        <v>2847</v>
      </c>
      <c r="E133" s="58" t="str">
        <f t="shared" si="3"/>
        <v>竹中　忍</v>
      </c>
      <c r="F133" s="59" t="s">
        <v>3240</v>
      </c>
      <c r="G133" s="60" t="s">
        <v>2466</v>
      </c>
      <c r="H133" s="60" t="s">
        <v>2466</v>
      </c>
      <c r="I133" s="60" t="s">
        <v>2470</v>
      </c>
      <c r="J133" s="60" t="s">
        <v>2470</v>
      </c>
      <c r="K133" s="60"/>
      <c r="L133" s="60" t="s">
        <v>2466</v>
      </c>
      <c r="M133" s="60" t="s">
        <v>2466</v>
      </c>
      <c r="N133" s="60"/>
      <c r="O133" s="60"/>
      <c r="P133" s="60" t="s">
        <v>2466</v>
      </c>
      <c r="Q133" s="60"/>
      <c r="R133" s="60"/>
      <c r="S133" s="60" t="s">
        <v>2466</v>
      </c>
      <c r="T133" s="60" t="s">
        <v>2466</v>
      </c>
      <c r="U133" s="60" t="s">
        <v>2470</v>
      </c>
      <c r="V133" s="60" t="s">
        <v>2470</v>
      </c>
      <c r="W133" s="60" t="s">
        <v>2470</v>
      </c>
      <c r="X133" s="60" t="s">
        <v>2466</v>
      </c>
      <c r="Y133" s="60" t="s">
        <v>2466</v>
      </c>
      <c r="Z133" s="60" t="s">
        <v>2470</v>
      </c>
      <c r="AA133" s="60" t="s">
        <v>2470</v>
      </c>
      <c r="AB133" s="60" t="s">
        <v>2470</v>
      </c>
      <c r="AC133" s="60"/>
      <c r="AD133" s="60" t="s">
        <v>2470</v>
      </c>
      <c r="AE133" s="60" t="s">
        <v>2466</v>
      </c>
      <c r="AF133" s="60" t="s">
        <v>2466</v>
      </c>
      <c r="AG133" s="60" t="s">
        <v>2466</v>
      </c>
      <c r="AH133" s="60" t="s">
        <v>2470</v>
      </c>
      <c r="AI133" s="60" t="s">
        <v>2466</v>
      </c>
      <c r="AJ133" s="60" t="s">
        <v>2466</v>
      </c>
      <c r="AK133" s="60"/>
      <c r="AL133" s="87" t="s">
        <v>3137</v>
      </c>
      <c r="AM133" s="61"/>
      <c r="AN133" s="61"/>
      <c r="AO133" s="61"/>
      <c r="AP133" s="61"/>
      <c r="AQ133" s="61"/>
      <c r="AR133" s="61"/>
      <c r="AS133" s="62" t="s">
        <v>2848</v>
      </c>
      <c r="AT133" s="63" t="str">
        <f t="shared" si="2"/>
        <v>https://www.r-ict-advisor.jp/prom/chiiki_adviser/R8_profile/115_2026.pdf</v>
      </c>
      <c r="AU133" s="64" t="s">
        <v>2849</v>
      </c>
    </row>
    <row r="134" spans="1:47" s="43" customFormat="1" ht="41.5" customHeight="1">
      <c r="A134" s="80">
        <v>126</v>
      </c>
      <c r="B134" s="56"/>
      <c r="C134" s="57"/>
      <c r="D134" s="81" t="s">
        <v>2850</v>
      </c>
      <c r="E134" s="58" t="str">
        <f t="shared" si="3"/>
        <v>田澤　由利</v>
      </c>
      <c r="F134" s="59" t="s">
        <v>6709</v>
      </c>
      <c r="G134" s="60"/>
      <c r="H134" s="60" t="s">
        <v>2466</v>
      </c>
      <c r="I134" s="60"/>
      <c r="J134" s="60"/>
      <c r="K134" s="60"/>
      <c r="L134" s="60"/>
      <c r="M134" s="60" t="s">
        <v>2466</v>
      </c>
      <c r="N134" s="60"/>
      <c r="O134" s="60"/>
      <c r="P134" s="60" t="s">
        <v>2470</v>
      </c>
      <c r="Q134" s="60" t="s">
        <v>2466</v>
      </c>
      <c r="R134" s="60"/>
      <c r="S134" s="60"/>
      <c r="T134" s="60" t="s">
        <v>2470</v>
      </c>
      <c r="U134" s="60" t="s">
        <v>2470</v>
      </c>
      <c r="V134" s="60"/>
      <c r="W134" s="60"/>
      <c r="X134" s="60"/>
      <c r="Y134" s="60"/>
      <c r="Z134" s="60"/>
      <c r="AA134" s="60"/>
      <c r="AB134" s="60" t="s">
        <v>2470</v>
      </c>
      <c r="AC134" s="60"/>
      <c r="AD134" s="60"/>
      <c r="AE134" s="60"/>
      <c r="AF134" s="60"/>
      <c r="AG134" s="60"/>
      <c r="AH134" s="60"/>
      <c r="AI134" s="60"/>
      <c r="AJ134" s="60"/>
      <c r="AK134" s="60"/>
      <c r="AL134" s="87" t="s">
        <v>3137</v>
      </c>
      <c r="AM134" s="61"/>
      <c r="AN134" s="61"/>
      <c r="AO134" s="61"/>
      <c r="AP134" s="61"/>
      <c r="AQ134" s="61"/>
      <c r="AR134" s="61"/>
      <c r="AS134" s="62" t="s">
        <v>2851</v>
      </c>
      <c r="AT134" s="63" t="str">
        <f t="shared" si="2"/>
        <v>https://www.r-ict-advisor.jp/prom/chiiki_adviser/R8_profile/116_2026.pdf</v>
      </c>
      <c r="AU134" s="64" t="s">
        <v>2852</v>
      </c>
    </row>
    <row r="135" spans="1:47" s="43" customFormat="1" ht="41.5" customHeight="1">
      <c r="A135" s="80">
        <v>127</v>
      </c>
      <c r="B135" s="56"/>
      <c r="C135" s="57"/>
      <c r="D135" s="81" t="s">
        <v>2853</v>
      </c>
      <c r="E135" s="58" t="str">
        <f t="shared" si="3"/>
        <v>多田　功</v>
      </c>
      <c r="F135" s="59" t="s">
        <v>3241</v>
      </c>
      <c r="G135" s="60" t="s">
        <v>2466</v>
      </c>
      <c r="H135" s="60"/>
      <c r="I135" s="60" t="s">
        <v>2466</v>
      </c>
      <c r="J135" s="60" t="s">
        <v>2466</v>
      </c>
      <c r="K135" s="60"/>
      <c r="L135" s="60" t="s">
        <v>2470</v>
      </c>
      <c r="M135" s="60"/>
      <c r="N135" s="60"/>
      <c r="O135" s="60"/>
      <c r="P135" s="60"/>
      <c r="Q135" s="60"/>
      <c r="R135" s="60"/>
      <c r="S135" s="60"/>
      <c r="T135" s="60"/>
      <c r="U135" s="60" t="s">
        <v>2466</v>
      </c>
      <c r="V135" s="60"/>
      <c r="W135" s="60"/>
      <c r="X135" s="60"/>
      <c r="Y135" s="60"/>
      <c r="Z135" s="60"/>
      <c r="AA135" s="60"/>
      <c r="AB135" s="60"/>
      <c r="AC135" s="60"/>
      <c r="AD135" s="60" t="s">
        <v>2470</v>
      </c>
      <c r="AE135" s="60" t="s">
        <v>2470</v>
      </c>
      <c r="AF135" s="60"/>
      <c r="AG135" s="60"/>
      <c r="AH135" s="60"/>
      <c r="AI135" s="60"/>
      <c r="AJ135" s="60"/>
      <c r="AK135" s="60" t="s">
        <v>2470</v>
      </c>
      <c r="AL135" s="87" t="s">
        <v>3381</v>
      </c>
      <c r="AM135" s="61"/>
      <c r="AN135" s="61"/>
      <c r="AO135" s="61"/>
      <c r="AP135" s="61"/>
      <c r="AQ135" s="61"/>
      <c r="AR135" s="61"/>
      <c r="AS135" s="62" t="s">
        <v>2854</v>
      </c>
      <c r="AT135" s="63" t="str">
        <f t="shared" si="2"/>
        <v>https://www.r-ict-advisor.jp/prom/chiiki_adviser/R8_profile/117_2026.pdf</v>
      </c>
      <c r="AU135" s="64" t="s">
        <v>2855</v>
      </c>
    </row>
    <row r="136" spans="1:47" s="43" customFormat="1" ht="41.5" customHeight="1">
      <c r="A136" s="80">
        <v>128</v>
      </c>
      <c r="B136" s="56"/>
      <c r="C136" s="57"/>
      <c r="D136" s="81" t="s">
        <v>2856</v>
      </c>
      <c r="E136" s="58" t="str">
        <f t="shared" si="3"/>
        <v>田中　淳一</v>
      </c>
      <c r="F136" s="59" t="s">
        <v>6710</v>
      </c>
      <c r="G136" s="60" t="s">
        <v>2470</v>
      </c>
      <c r="H136" s="60" t="s">
        <v>2470</v>
      </c>
      <c r="I136" s="60" t="s">
        <v>2470</v>
      </c>
      <c r="J136" s="60" t="s">
        <v>2470</v>
      </c>
      <c r="K136" s="60" t="s">
        <v>2470</v>
      </c>
      <c r="L136" s="60" t="s">
        <v>2470</v>
      </c>
      <c r="M136" s="60" t="s">
        <v>2470</v>
      </c>
      <c r="N136" s="60" t="s">
        <v>2470</v>
      </c>
      <c r="O136" s="60"/>
      <c r="P136" s="60" t="s">
        <v>2470</v>
      </c>
      <c r="Q136" s="60" t="s">
        <v>2470</v>
      </c>
      <c r="R136" s="60" t="s">
        <v>2470</v>
      </c>
      <c r="S136" s="60"/>
      <c r="T136" s="60" t="s">
        <v>2470</v>
      </c>
      <c r="U136" s="60" t="s">
        <v>2470</v>
      </c>
      <c r="V136" s="60" t="s">
        <v>2470</v>
      </c>
      <c r="W136" s="60" t="s">
        <v>2470</v>
      </c>
      <c r="X136" s="60"/>
      <c r="Y136" s="60"/>
      <c r="Z136" s="60"/>
      <c r="AA136" s="60" t="s">
        <v>2470</v>
      </c>
      <c r="AB136" s="60"/>
      <c r="AC136" s="60"/>
      <c r="AD136" s="60"/>
      <c r="AE136" s="60" t="s">
        <v>2470</v>
      </c>
      <c r="AF136" s="60"/>
      <c r="AG136" s="60"/>
      <c r="AH136" s="60"/>
      <c r="AI136" s="60"/>
      <c r="AJ136" s="60"/>
      <c r="AK136" s="60"/>
      <c r="AL136" s="87" t="s">
        <v>3137</v>
      </c>
      <c r="AM136" s="61"/>
      <c r="AN136" s="61"/>
      <c r="AO136" s="61"/>
      <c r="AP136" s="61"/>
      <c r="AQ136" s="61"/>
      <c r="AR136" s="61"/>
      <c r="AS136" s="62" t="s">
        <v>2857</v>
      </c>
      <c r="AT136" s="63" t="str">
        <f t="shared" si="2"/>
        <v>https://www.r-ict-advisor.jp/prom/chiiki_adviser/R8_profile/118_2026.pdf</v>
      </c>
      <c r="AU136" s="64" t="s">
        <v>2858</v>
      </c>
    </row>
    <row r="137" spans="1:47" s="43" customFormat="1" ht="41.5" customHeight="1">
      <c r="A137" s="80">
        <v>129</v>
      </c>
      <c r="B137" s="56"/>
      <c r="C137" s="57"/>
      <c r="D137" s="81" t="s">
        <v>2859</v>
      </c>
      <c r="E137" s="58" t="str">
        <f t="shared" si="3"/>
        <v>谷　正友</v>
      </c>
      <c r="F137" s="59" t="s">
        <v>2860</v>
      </c>
      <c r="G137" s="60" t="s">
        <v>2466</v>
      </c>
      <c r="H137" s="60" t="s">
        <v>2470</v>
      </c>
      <c r="I137" s="60" t="s">
        <v>2466</v>
      </c>
      <c r="J137" s="60" t="s">
        <v>2466</v>
      </c>
      <c r="K137" s="60" t="s">
        <v>2466</v>
      </c>
      <c r="L137" s="60" t="s">
        <v>2466</v>
      </c>
      <c r="M137" s="60" t="s">
        <v>2466</v>
      </c>
      <c r="N137" s="60"/>
      <c r="O137" s="60"/>
      <c r="P137" s="60" t="s">
        <v>2466</v>
      </c>
      <c r="Q137" s="60" t="s">
        <v>2466</v>
      </c>
      <c r="R137" s="60"/>
      <c r="S137" s="60"/>
      <c r="T137" s="60" t="s">
        <v>2466</v>
      </c>
      <c r="U137" s="60" t="s">
        <v>2466</v>
      </c>
      <c r="V137" s="60" t="s">
        <v>2466</v>
      </c>
      <c r="W137" s="60" t="s">
        <v>2466</v>
      </c>
      <c r="X137" s="60" t="s">
        <v>2466</v>
      </c>
      <c r="Y137" s="60"/>
      <c r="Z137" s="60" t="s">
        <v>2466</v>
      </c>
      <c r="AA137" s="60" t="s">
        <v>2466</v>
      </c>
      <c r="AB137" s="60" t="s">
        <v>2470</v>
      </c>
      <c r="AC137" s="60"/>
      <c r="AD137" s="60" t="s">
        <v>2466</v>
      </c>
      <c r="AE137" s="60" t="s">
        <v>2466</v>
      </c>
      <c r="AF137" s="60" t="s">
        <v>2466</v>
      </c>
      <c r="AG137" s="60" t="s">
        <v>2466</v>
      </c>
      <c r="AH137" s="60" t="s">
        <v>2466</v>
      </c>
      <c r="AI137" s="60"/>
      <c r="AJ137" s="60"/>
      <c r="AK137" s="60" t="s">
        <v>2466</v>
      </c>
      <c r="AL137" s="87" t="s">
        <v>3382</v>
      </c>
      <c r="AM137" s="61"/>
      <c r="AN137" s="61"/>
      <c r="AO137" s="61"/>
      <c r="AP137" s="61"/>
      <c r="AQ137" s="61"/>
      <c r="AR137" s="61"/>
      <c r="AS137" s="62" t="s">
        <v>2861</v>
      </c>
      <c r="AT137" s="63" t="str">
        <f t="shared" ref="AT137:AT200" si="4">$AU$8&amp;$AU137&amp;"_2026.pdf"</f>
        <v>https://www.r-ict-advisor.jp/prom/chiiki_adviser/R8_profile/119_2026.pdf</v>
      </c>
      <c r="AU137" s="64" t="s">
        <v>2864</v>
      </c>
    </row>
    <row r="138" spans="1:47" s="43" customFormat="1" ht="41.5" customHeight="1">
      <c r="A138" s="80">
        <v>130</v>
      </c>
      <c r="B138" s="56"/>
      <c r="C138" s="57"/>
      <c r="D138" s="81" t="s">
        <v>2862</v>
      </c>
      <c r="E138" s="58" t="str">
        <f t="shared" ref="E138:E201" si="5">HYPERLINK(AT138,AS138)</f>
        <v>種子野　亮</v>
      </c>
      <c r="F138" s="59" t="s">
        <v>3242</v>
      </c>
      <c r="G138" s="60" t="s">
        <v>2466</v>
      </c>
      <c r="H138" s="60" t="s">
        <v>2466</v>
      </c>
      <c r="I138" s="60" t="s">
        <v>2470</v>
      </c>
      <c r="J138" s="60"/>
      <c r="K138" s="60" t="s">
        <v>2466</v>
      </c>
      <c r="L138" s="60" t="s">
        <v>2466</v>
      </c>
      <c r="M138" s="60" t="s">
        <v>2466</v>
      </c>
      <c r="N138" s="60"/>
      <c r="O138" s="60"/>
      <c r="P138" s="60" t="s">
        <v>2466</v>
      </c>
      <c r="Q138" s="60" t="s">
        <v>2466</v>
      </c>
      <c r="R138" s="60" t="s">
        <v>2470</v>
      </c>
      <c r="S138" s="60" t="s">
        <v>2466</v>
      </c>
      <c r="T138" s="60" t="s">
        <v>2470</v>
      </c>
      <c r="U138" s="60" t="s">
        <v>2470</v>
      </c>
      <c r="V138" s="60" t="s">
        <v>2466</v>
      </c>
      <c r="W138" s="60" t="s">
        <v>2466</v>
      </c>
      <c r="X138" s="60" t="s">
        <v>2466</v>
      </c>
      <c r="Y138" s="60" t="s">
        <v>2466</v>
      </c>
      <c r="Z138" s="60"/>
      <c r="AA138" s="60" t="s">
        <v>2466</v>
      </c>
      <c r="AB138" s="60"/>
      <c r="AC138" s="60"/>
      <c r="AD138" s="60" t="s">
        <v>2466</v>
      </c>
      <c r="AE138" s="60"/>
      <c r="AF138" s="60" t="s">
        <v>2466</v>
      </c>
      <c r="AG138" s="60" t="s">
        <v>2470</v>
      </c>
      <c r="AH138" s="60" t="s">
        <v>2466</v>
      </c>
      <c r="AI138" s="60" t="s">
        <v>2466</v>
      </c>
      <c r="AJ138" s="60"/>
      <c r="AK138" s="60"/>
      <c r="AL138" s="87" t="s">
        <v>3137</v>
      </c>
      <c r="AM138" s="61"/>
      <c r="AN138" s="61"/>
      <c r="AO138" s="61"/>
      <c r="AP138" s="61"/>
      <c r="AQ138" s="61"/>
      <c r="AR138" s="61"/>
      <c r="AS138" s="62" t="s">
        <v>2863</v>
      </c>
      <c r="AT138" s="63" t="str">
        <f t="shared" si="4"/>
        <v>https://www.r-ict-advisor.jp/prom/chiiki_adviser/R8_profile/120_2026.pdf</v>
      </c>
      <c r="AU138" s="64" t="s">
        <v>2865</v>
      </c>
    </row>
    <row r="139" spans="1:47" s="43" customFormat="1" ht="41.5" customHeight="1">
      <c r="A139" s="80">
        <v>131</v>
      </c>
      <c r="B139" s="56"/>
      <c r="C139" s="57"/>
      <c r="D139" s="81" t="s">
        <v>2866</v>
      </c>
      <c r="E139" s="58" t="str">
        <f t="shared" si="5"/>
        <v>千葉　大右</v>
      </c>
      <c r="F139" s="59" t="s">
        <v>3243</v>
      </c>
      <c r="G139" s="60"/>
      <c r="H139" s="60"/>
      <c r="I139" s="60"/>
      <c r="J139" s="60"/>
      <c r="K139" s="60"/>
      <c r="L139" s="60"/>
      <c r="M139" s="60"/>
      <c r="N139" s="60"/>
      <c r="O139" s="60"/>
      <c r="P139" s="60"/>
      <c r="Q139" s="60"/>
      <c r="R139" s="60"/>
      <c r="S139" s="60"/>
      <c r="T139" s="60"/>
      <c r="U139" s="60"/>
      <c r="V139" s="60"/>
      <c r="W139" s="60"/>
      <c r="X139" s="60"/>
      <c r="Y139" s="60"/>
      <c r="Z139" s="60" t="s">
        <v>2466</v>
      </c>
      <c r="AA139" s="60" t="s">
        <v>2470</v>
      </c>
      <c r="AB139" s="60"/>
      <c r="AC139" s="60"/>
      <c r="AD139" s="60"/>
      <c r="AE139" s="60"/>
      <c r="AF139" s="60" t="s">
        <v>2470</v>
      </c>
      <c r="AG139" s="60" t="s">
        <v>2466</v>
      </c>
      <c r="AH139" s="60" t="s">
        <v>2470</v>
      </c>
      <c r="AI139" s="60" t="s">
        <v>2466</v>
      </c>
      <c r="AJ139" s="60" t="s">
        <v>2466</v>
      </c>
      <c r="AK139" s="60"/>
      <c r="AL139" s="87" t="s">
        <v>3137</v>
      </c>
      <c r="AM139" s="61"/>
      <c r="AN139" s="61"/>
      <c r="AO139" s="61"/>
      <c r="AP139" s="61"/>
      <c r="AQ139" s="61"/>
      <c r="AR139" s="61"/>
      <c r="AS139" s="62" t="s">
        <v>2867</v>
      </c>
      <c r="AT139" s="63" t="str">
        <f t="shared" si="4"/>
        <v>https://www.r-ict-advisor.jp/prom/chiiki_adviser/R8_profile/121_2026.pdf</v>
      </c>
      <c r="AU139" s="64" t="s">
        <v>2868</v>
      </c>
    </row>
    <row r="140" spans="1:47" s="43" customFormat="1" ht="41.5" customHeight="1">
      <c r="A140" s="80">
        <v>132</v>
      </c>
      <c r="B140" s="56"/>
      <c r="C140" s="57"/>
      <c r="D140" s="81" t="s">
        <v>2869</v>
      </c>
      <c r="E140" s="58" t="str">
        <f t="shared" si="5"/>
        <v>柘植　良吾</v>
      </c>
      <c r="F140" s="59" t="s">
        <v>3244</v>
      </c>
      <c r="G140" s="60"/>
      <c r="H140" s="60" t="s">
        <v>2468</v>
      </c>
      <c r="I140" s="60" t="s">
        <v>2466</v>
      </c>
      <c r="J140" s="60"/>
      <c r="K140" s="60"/>
      <c r="L140" s="60"/>
      <c r="M140" s="60" t="s">
        <v>2468</v>
      </c>
      <c r="N140" s="60"/>
      <c r="O140" s="60"/>
      <c r="P140" s="60"/>
      <c r="Q140" s="60"/>
      <c r="R140" s="60"/>
      <c r="S140" s="60"/>
      <c r="T140" s="60"/>
      <c r="U140" s="60"/>
      <c r="V140" s="60"/>
      <c r="W140" s="60" t="s">
        <v>2466</v>
      </c>
      <c r="X140" s="60"/>
      <c r="Y140" s="60"/>
      <c r="Z140" s="60"/>
      <c r="AA140" s="60"/>
      <c r="AB140" s="60"/>
      <c r="AC140" s="60"/>
      <c r="AD140" s="60" t="s">
        <v>2468</v>
      </c>
      <c r="AE140" s="60"/>
      <c r="AF140" s="60"/>
      <c r="AG140" s="60"/>
      <c r="AH140" s="60"/>
      <c r="AI140" s="60"/>
      <c r="AJ140" s="60"/>
      <c r="AK140" s="60"/>
      <c r="AL140" s="87" t="s">
        <v>3137</v>
      </c>
      <c r="AM140" s="61"/>
      <c r="AN140" s="61"/>
      <c r="AO140" s="61"/>
      <c r="AP140" s="61"/>
      <c r="AQ140" s="61"/>
      <c r="AR140" s="61"/>
      <c r="AS140" s="62" t="s">
        <v>2870</v>
      </c>
      <c r="AT140" s="63" t="str">
        <f t="shared" si="4"/>
        <v>https://www.r-ict-advisor.jp/prom/chiiki_adviser/R8_profile/122_2026.pdf</v>
      </c>
      <c r="AU140" s="64" t="s">
        <v>2871</v>
      </c>
    </row>
    <row r="141" spans="1:47" s="43" customFormat="1" ht="41.5" customHeight="1">
      <c r="A141" s="80">
        <v>133</v>
      </c>
      <c r="B141" s="56"/>
      <c r="C141" s="57"/>
      <c r="D141" s="81" t="s">
        <v>2872</v>
      </c>
      <c r="E141" s="58" t="str">
        <f t="shared" si="5"/>
        <v>筒井　大介</v>
      </c>
      <c r="F141" s="59" t="s">
        <v>3245</v>
      </c>
      <c r="G141" s="60" t="s">
        <v>2466</v>
      </c>
      <c r="H141" s="60"/>
      <c r="I141" s="60" t="s">
        <v>2470</v>
      </c>
      <c r="J141" s="60"/>
      <c r="K141" s="60"/>
      <c r="L141" s="60"/>
      <c r="M141" s="60"/>
      <c r="N141" s="60"/>
      <c r="O141" s="60"/>
      <c r="P141" s="60"/>
      <c r="Q141" s="60"/>
      <c r="R141" s="60"/>
      <c r="S141" s="60"/>
      <c r="T141" s="60"/>
      <c r="U141" s="60"/>
      <c r="V141" s="60"/>
      <c r="W141" s="60" t="s">
        <v>2466</v>
      </c>
      <c r="X141" s="60"/>
      <c r="Y141" s="60"/>
      <c r="Z141" s="60"/>
      <c r="AA141" s="60" t="s">
        <v>2470</v>
      </c>
      <c r="AB141" s="60"/>
      <c r="AC141" s="60"/>
      <c r="AD141" s="60" t="s">
        <v>2466</v>
      </c>
      <c r="AE141" s="60" t="s">
        <v>2466</v>
      </c>
      <c r="AF141" s="60"/>
      <c r="AG141" s="60"/>
      <c r="AH141" s="60"/>
      <c r="AI141" s="60" t="s">
        <v>2466</v>
      </c>
      <c r="AJ141" s="60"/>
      <c r="AK141" s="60" t="s">
        <v>2470</v>
      </c>
      <c r="AL141" s="87" t="s">
        <v>3383</v>
      </c>
      <c r="AM141" s="61"/>
      <c r="AN141" s="61"/>
      <c r="AO141" s="61"/>
      <c r="AP141" s="61"/>
      <c r="AQ141" s="61"/>
      <c r="AR141" s="61"/>
      <c r="AS141" s="62" t="s">
        <v>2873</v>
      </c>
      <c r="AT141" s="63" t="str">
        <f t="shared" si="4"/>
        <v>https://www.r-ict-advisor.jp/prom/chiiki_adviser/R8_profile/123_2026.pdf</v>
      </c>
      <c r="AU141" s="64" t="s">
        <v>2874</v>
      </c>
    </row>
    <row r="142" spans="1:47" s="43" customFormat="1" ht="41.5" customHeight="1">
      <c r="A142" s="80">
        <v>134</v>
      </c>
      <c r="B142" s="56"/>
      <c r="C142" s="57"/>
      <c r="D142" s="81" t="s">
        <v>2876</v>
      </c>
      <c r="E142" s="58" t="str">
        <f t="shared" si="5"/>
        <v>積田　有平</v>
      </c>
      <c r="F142" s="59" t="s">
        <v>3323</v>
      </c>
      <c r="G142" s="60"/>
      <c r="H142" s="60"/>
      <c r="I142" s="60"/>
      <c r="J142" s="60"/>
      <c r="K142" s="60"/>
      <c r="L142" s="60"/>
      <c r="M142" s="60"/>
      <c r="N142" s="60" t="s">
        <v>2470</v>
      </c>
      <c r="O142" s="60"/>
      <c r="P142" s="60"/>
      <c r="Q142" s="60"/>
      <c r="R142" s="60"/>
      <c r="S142" s="60"/>
      <c r="T142" s="60"/>
      <c r="U142" s="60" t="s">
        <v>2470</v>
      </c>
      <c r="V142" s="60"/>
      <c r="W142" s="60"/>
      <c r="X142" s="60"/>
      <c r="Y142" s="60"/>
      <c r="Z142" s="60"/>
      <c r="AA142" s="60"/>
      <c r="AB142" s="60"/>
      <c r="AC142" s="60"/>
      <c r="AD142" s="60"/>
      <c r="AE142" s="60"/>
      <c r="AF142" s="60"/>
      <c r="AG142" s="60"/>
      <c r="AH142" s="60"/>
      <c r="AI142" s="60"/>
      <c r="AJ142" s="60"/>
      <c r="AK142" s="60"/>
      <c r="AL142" s="87" t="s">
        <v>3137</v>
      </c>
      <c r="AM142" s="61"/>
      <c r="AN142" s="61"/>
      <c r="AO142" s="61"/>
      <c r="AP142" s="61"/>
      <c r="AQ142" s="61"/>
      <c r="AR142" s="61"/>
      <c r="AS142" s="62" t="s">
        <v>2877</v>
      </c>
      <c r="AT142" s="63" t="str">
        <f t="shared" si="4"/>
        <v>https://www.r-ict-advisor.jp/prom/chiiki_adviser/R8_profile/124_2026.pdf</v>
      </c>
      <c r="AU142" s="64" t="s">
        <v>2875</v>
      </c>
    </row>
    <row r="143" spans="1:47" s="43" customFormat="1" ht="41.5" customHeight="1">
      <c r="A143" s="80">
        <v>135</v>
      </c>
      <c r="B143" s="56"/>
      <c r="C143" s="57"/>
      <c r="D143" s="81" t="s">
        <v>2879</v>
      </c>
      <c r="E143" s="58" t="str">
        <f t="shared" si="5"/>
        <v>寺岡　亮</v>
      </c>
      <c r="F143" s="59" t="s">
        <v>3246</v>
      </c>
      <c r="G143" s="60" t="s">
        <v>2466</v>
      </c>
      <c r="H143" s="60" t="s">
        <v>2466</v>
      </c>
      <c r="I143" s="60" t="s">
        <v>2470</v>
      </c>
      <c r="J143" s="60" t="s">
        <v>2466</v>
      </c>
      <c r="K143" s="60" t="s">
        <v>2466</v>
      </c>
      <c r="L143" s="60"/>
      <c r="M143" s="60" t="s">
        <v>2466</v>
      </c>
      <c r="N143" s="60"/>
      <c r="O143" s="60" t="s">
        <v>2466</v>
      </c>
      <c r="P143" s="60" t="s">
        <v>2470</v>
      </c>
      <c r="Q143" s="60" t="s">
        <v>2470</v>
      </c>
      <c r="R143" s="60" t="s">
        <v>2466</v>
      </c>
      <c r="S143" s="60"/>
      <c r="T143" s="60" t="s">
        <v>2466</v>
      </c>
      <c r="U143" s="60" t="s">
        <v>2470</v>
      </c>
      <c r="V143" s="60" t="s">
        <v>2470</v>
      </c>
      <c r="W143" s="60" t="s">
        <v>2470</v>
      </c>
      <c r="X143" s="60"/>
      <c r="Y143" s="60"/>
      <c r="Z143" s="60" t="s">
        <v>2466</v>
      </c>
      <c r="AA143" s="60" t="s">
        <v>2466</v>
      </c>
      <c r="AB143" s="60" t="s">
        <v>2466</v>
      </c>
      <c r="AC143" s="60"/>
      <c r="AD143" s="60" t="s">
        <v>2470</v>
      </c>
      <c r="AE143" s="60" t="s">
        <v>2470</v>
      </c>
      <c r="AF143" s="60" t="s">
        <v>2466</v>
      </c>
      <c r="AG143" s="60"/>
      <c r="AH143" s="60"/>
      <c r="AI143" s="60" t="s">
        <v>2470</v>
      </c>
      <c r="AJ143" s="60" t="s">
        <v>2466</v>
      </c>
      <c r="AK143" s="60"/>
      <c r="AL143" s="87" t="s">
        <v>3137</v>
      </c>
      <c r="AM143" s="61"/>
      <c r="AN143" s="61"/>
      <c r="AO143" s="61"/>
      <c r="AP143" s="61"/>
      <c r="AQ143" s="61"/>
      <c r="AR143" s="61"/>
      <c r="AS143" s="62" t="s">
        <v>2880</v>
      </c>
      <c r="AT143" s="63" t="str">
        <f t="shared" si="4"/>
        <v>https://www.r-ict-advisor.jp/prom/chiiki_adviser/R8_profile/125_2026.pdf</v>
      </c>
      <c r="AU143" s="64" t="s">
        <v>2878</v>
      </c>
    </row>
    <row r="144" spans="1:47" s="43" customFormat="1" ht="41.5" customHeight="1">
      <c r="A144" s="80">
        <v>136</v>
      </c>
      <c r="B144" s="56"/>
      <c r="C144" s="57"/>
      <c r="D144" s="81" t="s">
        <v>2882</v>
      </c>
      <c r="E144" s="58" t="str">
        <f t="shared" si="5"/>
        <v>戸塚　芳之</v>
      </c>
      <c r="F144" s="59" t="s">
        <v>2883</v>
      </c>
      <c r="G144" s="60" t="s">
        <v>2466</v>
      </c>
      <c r="H144" s="60"/>
      <c r="I144" s="60" t="s">
        <v>2466</v>
      </c>
      <c r="J144" s="60"/>
      <c r="K144" s="60"/>
      <c r="L144" s="60"/>
      <c r="M144" s="60"/>
      <c r="N144" s="60"/>
      <c r="O144" s="60"/>
      <c r="P144" s="60"/>
      <c r="Q144" s="60"/>
      <c r="R144" s="60"/>
      <c r="S144" s="60"/>
      <c r="T144" s="60" t="s">
        <v>2466</v>
      </c>
      <c r="U144" s="60" t="s">
        <v>2470</v>
      </c>
      <c r="V144" s="60" t="s">
        <v>2466</v>
      </c>
      <c r="W144" s="60" t="s">
        <v>2470</v>
      </c>
      <c r="X144" s="60" t="s">
        <v>2466</v>
      </c>
      <c r="Y144" s="60"/>
      <c r="Z144" s="60"/>
      <c r="AA144" s="60" t="s">
        <v>2470</v>
      </c>
      <c r="AB144" s="60"/>
      <c r="AC144" s="60"/>
      <c r="AD144" s="60" t="s">
        <v>2466</v>
      </c>
      <c r="AE144" s="60" t="s">
        <v>2466</v>
      </c>
      <c r="AF144" s="60"/>
      <c r="AG144" s="60"/>
      <c r="AH144" s="60" t="s">
        <v>2466</v>
      </c>
      <c r="AI144" s="60"/>
      <c r="AJ144" s="60"/>
      <c r="AK144" s="60"/>
      <c r="AL144" s="87" t="s">
        <v>3137</v>
      </c>
      <c r="AM144" s="61"/>
      <c r="AN144" s="61"/>
      <c r="AO144" s="61"/>
      <c r="AP144" s="61"/>
      <c r="AQ144" s="61"/>
      <c r="AR144" s="61"/>
      <c r="AS144" s="62" t="s">
        <v>2884</v>
      </c>
      <c r="AT144" s="63" t="str">
        <f t="shared" si="4"/>
        <v>https://www.r-ict-advisor.jp/prom/chiiki_adviser/R8_profile/126_2026.pdf</v>
      </c>
      <c r="AU144" s="64" t="s">
        <v>2881</v>
      </c>
    </row>
    <row r="145" spans="1:47" s="43" customFormat="1" ht="41.5" customHeight="1">
      <c r="A145" s="80">
        <v>137</v>
      </c>
      <c r="B145" s="56"/>
      <c r="C145" s="57"/>
      <c r="D145" s="81" t="s">
        <v>2886</v>
      </c>
      <c r="E145" s="58" t="str">
        <f t="shared" si="5"/>
        <v>内藤　潤三</v>
      </c>
      <c r="F145" s="59" t="s">
        <v>3247</v>
      </c>
      <c r="G145" s="60"/>
      <c r="H145" s="60"/>
      <c r="I145" s="60" t="s">
        <v>2466</v>
      </c>
      <c r="J145" s="60"/>
      <c r="K145" s="60"/>
      <c r="L145" s="60"/>
      <c r="M145" s="60"/>
      <c r="N145" s="60"/>
      <c r="O145" s="60"/>
      <c r="P145" s="60"/>
      <c r="Q145" s="60"/>
      <c r="R145" s="60"/>
      <c r="S145" s="60" t="s">
        <v>2466</v>
      </c>
      <c r="T145" s="60"/>
      <c r="U145" s="60"/>
      <c r="V145" s="60"/>
      <c r="W145" s="60"/>
      <c r="X145" s="60" t="s">
        <v>2470</v>
      </c>
      <c r="Y145" s="60"/>
      <c r="Z145" s="60" t="s">
        <v>2466</v>
      </c>
      <c r="AA145" s="60"/>
      <c r="AB145" s="60" t="s">
        <v>2466</v>
      </c>
      <c r="AC145" s="60"/>
      <c r="AD145" s="60"/>
      <c r="AE145" s="60"/>
      <c r="AF145" s="60" t="s">
        <v>2466</v>
      </c>
      <c r="AG145" s="60" t="s">
        <v>2466</v>
      </c>
      <c r="AH145" s="60" t="s">
        <v>2470</v>
      </c>
      <c r="AI145" s="60"/>
      <c r="AJ145" s="60"/>
      <c r="AK145" s="60"/>
      <c r="AL145" s="87" t="s">
        <v>3137</v>
      </c>
      <c r="AM145" s="61"/>
      <c r="AN145" s="61"/>
      <c r="AO145" s="61"/>
      <c r="AP145" s="61"/>
      <c r="AQ145" s="61"/>
      <c r="AR145" s="61"/>
      <c r="AS145" s="62" t="s">
        <v>2887</v>
      </c>
      <c r="AT145" s="63" t="str">
        <f t="shared" si="4"/>
        <v>https://www.r-ict-advisor.jp/prom/chiiki_adviser/R8_profile/127_2026.pdf</v>
      </c>
      <c r="AU145" s="64" t="s">
        <v>2885</v>
      </c>
    </row>
    <row r="146" spans="1:47" s="43" customFormat="1" ht="41.5" customHeight="1">
      <c r="A146" s="80">
        <v>138</v>
      </c>
      <c r="B146" s="56"/>
      <c r="C146" s="57"/>
      <c r="D146" s="81" t="s">
        <v>2889</v>
      </c>
      <c r="E146" s="58" t="str">
        <f t="shared" si="5"/>
        <v>中尾　彰宏</v>
      </c>
      <c r="F146" s="59" t="s">
        <v>2890</v>
      </c>
      <c r="G146" s="60"/>
      <c r="H146" s="60"/>
      <c r="I146" s="60"/>
      <c r="J146" s="60"/>
      <c r="K146" s="60"/>
      <c r="L146" s="60" t="s">
        <v>2466</v>
      </c>
      <c r="M146" s="60" t="s">
        <v>2470</v>
      </c>
      <c r="N146" s="60"/>
      <c r="O146" s="60"/>
      <c r="P146" s="60" t="s">
        <v>2466</v>
      </c>
      <c r="Q146" s="60"/>
      <c r="R146" s="60" t="s">
        <v>2466</v>
      </c>
      <c r="S146" s="60" t="s">
        <v>2466</v>
      </c>
      <c r="T146" s="60"/>
      <c r="U146" s="60"/>
      <c r="V146" s="60" t="s">
        <v>2466</v>
      </c>
      <c r="W146" s="60" t="s">
        <v>2466</v>
      </c>
      <c r="X146" s="60" t="s">
        <v>2470</v>
      </c>
      <c r="Y146" s="60" t="s">
        <v>2470</v>
      </c>
      <c r="Z146" s="60"/>
      <c r="AA146" s="60"/>
      <c r="AB146" s="60" t="s">
        <v>2466</v>
      </c>
      <c r="AC146" s="60"/>
      <c r="AD146" s="60"/>
      <c r="AE146" s="60"/>
      <c r="AF146" s="60"/>
      <c r="AG146" s="60"/>
      <c r="AH146" s="60"/>
      <c r="AI146" s="60"/>
      <c r="AJ146" s="60"/>
      <c r="AK146" s="60"/>
      <c r="AL146" s="87" t="s">
        <v>3137</v>
      </c>
      <c r="AM146" s="61"/>
      <c r="AN146" s="61"/>
      <c r="AO146" s="61"/>
      <c r="AP146" s="61"/>
      <c r="AQ146" s="61"/>
      <c r="AR146" s="61"/>
      <c r="AS146" s="62" t="s">
        <v>2891</v>
      </c>
      <c r="AT146" s="63" t="str">
        <f t="shared" si="4"/>
        <v>https://www.r-ict-advisor.jp/prom/chiiki_adviser/R8_profile/128_2026.pdf</v>
      </c>
      <c r="AU146" s="64" t="s">
        <v>2888</v>
      </c>
    </row>
    <row r="147" spans="1:47" s="43" customFormat="1" ht="41.5" customHeight="1">
      <c r="A147" s="80">
        <v>139</v>
      </c>
      <c r="B147" s="56"/>
      <c r="C147" s="57"/>
      <c r="D147" s="81" t="s">
        <v>2893</v>
      </c>
      <c r="E147" s="58" t="str">
        <f t="shared" si="5"/>
        <v>長尾　飛鳥</v>
      </c>
      <c r="F147" s="59" t="s">
        <v>3248</v>
      </c>
      <c r="G147" s="60" t="s">
        <v>2466</v>
      </c>
      <c r="H147" s="60"/>
      <c r="I147" s="60" t="s">
        <v>2466</v>
      </c>
      <c r="J147" s="60"/>
      <c r="K147" s="60"/>
      <c r="L147" s="60"/>
      <c r="M147" s="60"/>
      <c r="N147" s="60"/>
      <c r="O147" s="60"/>
      <c r="P147" s="60"/>
      <c r="Q147" s="60"/>
      <c r="R147" s="60"/>
      <c r="S147" s="60"/>
      <c r="T147" s="60" t="s">
        <v>2466</v>
      </c>
      <c r="U147" s="60" t="s">
        <v>2466</v>
      </c>
      <c r="V147" s="60"/>
      <c r="W147" s="60" t="s">
        <v>2468</v>
      </c>
      <c r="X147" s="60"/>
      <c r="Y147" s="60"/>
      <c r="Z147" s="60"/>
      <c r="AA147" s="60" t="s">
        <v>2468</v>
      </c>
      <c r="AB147" s="60"/>
      <c r="AC147" s="60"/>
      <c r="AD147" s="60"/>
      <c r="AE147" s="60"/>
      <c r="AF147" s="60"/>
      <c r="AG147" s="60"/>
      <c r="AH147" s="60"/>
      <c r="AI147" s="60" t="s">
        <v>2466</v>
      </c>
      <c r="AJ147" s="60" t="s">
        <v>2466</v>
      </c>
      <c r="AK147" s="60"/>
      <c r="AL147" s="87" t="s">
        <v>3137</v>
      </c>
      <c r="AM147" s="61"/>
      <c r="AN147" s="61"/>
      <c r="AO147" s="61"/>
      <c r="AP147" s="61"/>
      <c r="AQ147" s="61"/>
      <c r="AR147" s="61"/>
      <c r="AS147" s="62" t="s">
        <v>2894</v>
      </c>
      <c r="AT147" s="63" t="str">
        <f t="shared" si="4"/>
        <v>https://www.r-ict-advisor.jp/prom/chiiki_adviser/R8_profile/129_2026.pdf</v>
      </c>
      <c r="AU147" s="64" t="s">
        <v>2892</v>
      </c>
    </row>
    <row r="148" spans="1:47" s="43" customFormat="1" ht="41.5" customHeight="1">
      <c r="A148" s="80">
        <v>140</v>
      </c>
      <c r="B148" s="56"/>
      <c r="C148" s="57"/>
      <c r="D148" s="81" t="s">
        <v>2896</v>
      </c>
      <c r="E148" s="58" t="str">
        <f t="shared" si="5"/>
        <v>中川　斉史</v>
      </c>
      <c r="F148" s="59" t="s">
        <v>3249</v>
      </c>
      <c r="G148" s="60"/>
      <c r="H148" s="60"/>
      <c r="I148" s="60"/>
      <c r="J148" s="60"/>
      <c r="K148" s="60"/>
      <c r="L148" s="60"/>
      <c r="M148" s="60"/>
      <c r="N148" s="60"/>
      <c r="O148" s="60"/>
      <c r="P148" s="60"/>
      <c r="Q148" s="60" t="s">
        <v>2468</v>
      </c>
      <c r="R148" s="60"/>
      <c r="S148" s="60"/>
      <c r="T148" s="60"/>
      <c r="U148" s="60" t="s">
        <v>2470</v>
      </c>
      <c r="V148" s="60" t="s">
        <v>2468</v>
      </c>
      <c r="W148" s="60" t="s">
        <v>2470</v>
      </c>
      <c r="X148" s="60"/>
      <c r="Y148" s="60"/>
      <c r="Z148" s="60"/>
      <c r="AA148" s="60"/>
      <c r="AB148" s="60" t="s">
        <v>2470</v>
      </c>
      <c r="AC148" s="60"/>
      <c r="AD148" s="60"/>
      <c r="AE148" s="60"/>
      <c r="AF148" s="60"/>
      <c r="AG148" s="60"/>
      <c r="AH148" s="60"/>
      <c r="AI148" s="60"/>
      <c r="AJ148" s="60"/>
      <c r="AK148" s="60"/>
      <c r="AL148" s="87" t="s">
        <v>3137</v>
      </c>
      <c r="AM148" s="61"/>
      <c r="AN148" s="61"/>
      <c r="AO148" s="61"/>
      <c r="AP148" s="61"/>
      <c r="AQ148" s="61"/>
      <c r="AR148" s="61"/>
      <c r="AS148" s="62" t="s">
        <v>2897</v>
      </c>
      <c r="AT148" s="63" t="str">
        <f t="shared" si="4"/>
        <v>https://www.r-ict-advisor.jp/prom/chiiki_adviser/R8_profile/130_2026.pdf</v>
      </c>
      <c r="AU148" s="64" t="s">
        <v>2895</v>
      </c>
    </row>
    <row r="149" spans="1:47" s="43" customFormat="1" ht="41.5" customHeight="1">
      <c r="A149" s="80">
        <v>141</v>
      </c>
      <c r="B149" s="56"/>
      <c r="C149" s="57"/>
      <c r="D149" s="81" t="s">
        <v>2899</v>
      </c>
      <c r="E149" s="58" t="str">
        <f t="shared" si="5"/>
        <v>中窪　悟</v>
      </c>
      <c r="F149" s="59" t="s">
        <v>6711</v>
      </c>
      <c r="G149" s="60"/>
      <c r="H149" s="60"/>
      <c r="I149" s="60"/>
      <c r="J149" s="60" t="s">
        <v>2466</v>
      </c>
      <c r="K149" s="60"/>
      <c r="L149" s="60"/>
      <c r="M149" s="60"/>
      <c r="N149" s="60"/>
      <c r="O149" s="60"/>
      <c r="P149" s="60"/>
      <c r="Q149" s="60"/>
      <c r="R149" s="60"/>
      <c r="S149" s="60"/>
      <c r="T149" s="60" t="s">
        <v>2470</v>
      </c>
      <c r="U149" s="60" t="s">
        <v>2470</v>
      </c>
      <c r="V149" s="60"/>
      <c r="W149" s="60"/>
      <c r="X149" s="60" t="s">
        <v>2466</v>
      </c>
      <c r="Y149" s="60"/>
      <c r="Z149" s="60"/>
      <c r="AA149" s="60"/>
      <c r="AB149" s="60"/>
      <c r="AC149" s="60"/>
      <c r="AD149" s="60"/>
      <c r="AE149" s="60"/>
      <c r="AF149" s="60"/>
      <c r="AG149" s="60" t="s">
        <v>2466</v>
      </c>
      <c r="AH149" s="60" t="s">
        <v>2470</v>
      </c>
      <c r="AI149" s="60"/>
      <c r="AJ149" s="60"/>
      <c r="AK149" s="60"/>
      <c r="AL149" s="87" t="s">
        <v>3137</v>
      </c>
      <c r="AM149" s="61"/>
      <c r="AN149" s="61"/>
      <c r="AO149" s="61"/>
      <c r="AP149" s="61"/>
      <c r="AQ149" s="61"/>
      <c r="AR149" s="61"/>
      <c r="AS149" s="62" t="s">
        <v>2900</v>
      </c>
      <c r="AT149" s="63" t="str">
        <f t="shared" si="4"/>
        <v>https://www.r-ict-advisor.jp/prom/chiiki_adviser/R8_profile/131_2026.pdf</v>
      </c>
      <c r="AU149" s="64" t="s">
        <v>2898</v>
      </c>
    </row>
    <row r="150" spans="1:47" s="43" customFormat="1" ht="41.5" customHeight="1">
      <c r="A150" s="80">
        <v>142</v>
      </c>
      <c r="B150" s="56"/>
      <c r="C150" s="57"/>
      <c r="D150" s="81" t="s">
        <v>3149</v>
      </c>
      <c r="E150" s="58" t="str">
        <f t="shared" si="5"/>
        <v>中原　義人</v>
      </c>
      <c r="F150" s="59" t="s">
        <v>3250</v>
      </c>
      <c r="G150" s="60"/>
      <c r="H150" s="60" t="s">
        <v>2466</v>
      </c>
      <c r="I150" s="60" t="s">
        <v>2466</v>
      </c>
      <c r="J150" s="60" t="s">
        <v>2466</v>
      </c>
      <c r="K150" s="60" t="s">
        <v>2466</v>
      </c>
      <c r="L150" s="60"/>
      <c r="M150" s="60"/>
      <c r="N150" s="60"/>
      <c r="O150" s="60"/>
      <c r="P150" s="60"/>
      <c r="Q150" s="60"/>
      <c r="R150" s="60"/>
      <c r="S150" s="60" t="s">
        <v>2466</v>
      </c>
      <c r="T150" s="60"/>
      <c r="U150" s="60" t="s">
        <v>2466</v>
      </c>
      <c r="V150" s="60" t="s">
        <v>2466</v>
      </c>
      <c r="W150" s="60" t="s">
        <v>2470</v>
      </c>
      <c r="X150" s="60" t="s">
        <v>2466</v>
      </c>
      <c r="Y150" s="60"/>
      <c r="Z150" s="60"/>
      <c r="AA150" s="60" t="s">
        <v>2466</v>
      </c>
      <c r="AB150" s="60" t="s">
        <v>2466</v>
      </c>
      <c r="AC150" s="60" t="s">
        <v>2470</v>
      </c>
      <c r="AD150" s="60" t="s">
        <v>2470</v>
      </c>
      <c r="AE150" s="60" t="s">
        <v>2470</v>
      </c>
      <c r="AF150" s="60" t="s">
        <v>2466</v>
      </c>
      <c r="AG150" s="60" t="s">
        <v>2466</v>
      </c>
      <c r="AH150" s="60" t="s">
        <v>2466</v>
      </c>
      <c r="AI150" s="60" t="s">
        <v>2466</v>
      </c>
      <c r="AJ150" s="60" t="s">
        <v>2466</v>
      </c>
      <c r="AK150" s="60" t="s">
        <v>2470</v>
      </c>
      <c r="AL150" s="87" t="s">
        <v>3384</v>
      </c>
      <c r="AM150" s="61"/>
      <c r="AN150" s="61"/>
      <c r="AO150" s="61"/>
      <c r="AP150" s="61"/>
      <c r="AQ150" s="61"/>
      <c r="AR150" s="61"/>
      <c r="AS150" s="62" t="s">
        <v>3167</v>
      </c>
      <c r="AT150" s="63" t="str">
        <f t="shared" si="4"/>
        <v>https://www.r-ict-advisor.jp/prom/chiiki_adviser/R8_profile/220_2026.pdf</v>
      </c>
      <c r="AU150" s="64" t="s">
        <v>2562</v>
      </c>
    </row>
    <row r="151" spans="1:47" s="43" customFormat="1" ht="41.5" customHeight="1">
      <c r="A151" s="80">
        <v>143</v>
      </c>
      <c r="B151" s="56"/>
      <c r="C151" s="57"/>
      <c r="D151" s="81" t="s">
        <v>2902</v>
      </c>
      <c r="E151" s="58" t="str">
        <f t="shared" si="5"/>
        <v>中村　祥子</v>
      </c>
      <c r="F151" s="59" t="s">
        <v>3324</v>
      </c>
      <c r="G151" s="60" t="s">
        <v>2470</v>
      </c>
      <c r="H151" s="60" t="s">
        <v>2470</v>
      </c>
      <c r="I151" s="60" t="s">
        <v>2470</v>
      </c>
      <c r="J151" s="60" t="s">
        <v>2466</v>
      </c>
      <c r="K151" s="60" t="s">
        <v>2466</v>
      </c>
      <c r="L151" s="60" t="s">
        <v>2466</v>
      </c>
      <c r="M151" s="60" t="s">
        <v>2466</v>
      </c>
      <c r="N151" s="60" t="s">
        <v>2470</v>
      </c>
      <c r="O151" s="60"/>
      <c r="P151" s="60" t="s">
        <v>2466</v>
      </c>
      <c r="Q151" s="60" t="s">
        <v>2466</v>
      </c>
      <c r="R151" s="60"/>
      <c r="S151" s="60"/>
      <c r="T151" s="60" t="s">
        <v>2470</v>
      </c>
      <c r="U151" s="60" t="s">
        <v>2470</v>
      </c>
      <c r="V151" s="60" t="s">
        <v>2470</v>
      </c>
      <c r="W151" s="60" t="s">
        <v>2470</v>
      </c>
      <c r="X151" s="60" t="s">
        <v>2466</v>
      </c>
      <c r="Y151" s="60" t="s">
        <v>2466</v>
      </c>
      <c r="Z151" s="60" t="s">
        <v>2466</v>
      </c>
      <c r="AA151" s="60" t="s">
        <v>2466</v>
      </c>
      <c r="AB151" s="60" t="s">
        <v>2470</v>
      </c>
      <c r="AC151" s="60" t="s">
        <v>2466</v>
      </c>
      <c r="AD151" s="60" t="s">
        <v>2466</v>
      </c>
      <c r="AE151" s="60" t="s">
        <v>2466</v>
      </c>
      <c r="AF151" s="60" t="s">
        <v>2466</v>
      </c>
      <c r="AG151" s="60" t="s">
        <v>2466</v>
      </c>
      <c r="AH151" s="60" t="s">
        <v>2466</v>
      </c>
      <c r="AI151" s="60" t="s">
        <v>2470</v>
      </c>
      <c r="AJ151" s="60" t="s">
        <v>2466</v>
      </c>
      <c r="AK151" s="60" t="s">
        <v>2470</v>
      </c>
      <c r="AL151" s="87" t="s">
        <v>3385</v>
      </c>
      <c r="AM151" s="61"/>
      <c r="AN151" s="61"/>
      <c r="AO151" s="61"/>
      <c r="AP151" s="61"/>
      <c r="AQ151" s="61"/>
      <c r="AR151" s="61"/>
      <c r="AS151" s="62" t="s">
        <v>2903</v>
      </c>
      <c r="AT151" s="63" t="str">
        <f t="shared" si="4"/>
        <v>https://www.r-ict-advisor.jp/prom/chiiki_adviser/R8_profile/132_2026.pdf</v>
      </c>
      <c r="AU151" s="64" t="s">
        <v>2901</v>
      </c>
    </row>
    <row r="152" spans="1:47" s="43" customFormat="1" ht="41.5" customHeight="1">
      <c r="A152" s="80">
        <v>144</v>
      </c>
      <c r="B152" s="56"/>
      <c r="C152" s="57"/>
      <c r="D152" s="81" t="s">
        <v>3150</v>
      </c>
      <c r="E152" s="58" t="str">
        <f t="shared" si="5"/>
        <v>中村　眞</v>
      </c>
      <c r="F152" s="59" t="s">
        <v>3325</v>
      </c>
      <c r="G152" s="60" t="s">
        <v>2466</v>
      </c>
      <c r="H152" s="60"/>
      <c r="I152" s="60" t="s">
        <v>2466</v>
      </c>
      <c r="J152" s="60" t="s">
        <v>2466</v>
      </c>
      <c r="K152" s="60" t="s">
        <v>2466</v>
      </c>
      <c r="L152" s="60" t="s">
        <v>2466</v>
      </c>
      <c r="M152" s="60" t="s">
        <v>2466</v>
      </c>
      <c r="N152" s="60"/>
      <c r="O152" s="60" t="s">
        <v>2466</v>
      </c>
      <c r="P152" s="60"/>
      <c r="Q152" s="60"/>
      <c r="R152" s="60"/>
      <c r="S152" s="60"/>
      <c r="T152" s="60" t="s">
        <v>2466</v>
      </c>
      <c r="U152" s="60"/>
      <c r="V152" s="60" t="s">
        <v>2468</v>
      </c>
      <c r="W152" s="60" t="s">
        <v>2468</v>
      </c>
      <c r="X152" s="60" t="s">
        <v>2466</v>
      </c>
      <c r="Y152" s="60"/>
      <c r="Z152" s="60" t="s">
        <v>2466</v>
      </c>
      <c r="AA152" s="60" t="s">
        <v>2468</v>
      </c>
      <c r="AB152" s="60" t="s">
        <v>2468</v>
      </c>
      <c r="AC152" s="60"/>
      <c r="AD152" s="60" t="s">
        <v>2466</v>
      </c>
      <c r="AE152" s="60"/>
      <c r="AF152" s="60" t="s">
        <v>2468</v>
      </c>
      <c r="AG152" s="60" t="s">
        <v>2466</v>
      </c>
      <c r="AH152" s="60" t="s">
        <v>2468</v>
      </c>
      <c r="AI152" s="60" t="s">
        <v>2468</v>
      </c>
      <c r="AJ152" s="60"/>
      <c r="AK152" s="60" t="s">
        <v>2466</v>
      </c>
      <c r="AL152" s="87" t="s">
        <v>3386</v>
      </c>
      <c r="AM152" s="61"/>
      <c r="AN152" s="61"/>
      <c r="AO152" s="61"/>
      <c r="AP152" s="61"/>
      <c r="AQ152" s="61"/>
      <c r="AR152" s="61"/>
      <c r="AS152" s="62" t="s">
        <v>3168</v>
      </c>
      <c r="AT152" s="63" t="str">
        <f t="shared" si="4"/>
        <v>https://www.r-ict-advisor.jp/prom/chiiki_adviser/R8_profile/221_2026.pdf</v>
      </c>
      <c r="AU152" s="64" t="s">
        <v>2571</v>
      </c>
    </row>
    <row r="153" spans="1:47" s="43" customFormat="1" ht="41.5" customHeight="1">
      <c r="A153" s="80">
        <v>145</v>
      </c>
      <c r="B153" s="56"/>
      <c r="C153" s="57"/>
      <c r="D153" s="81" t="s">
        <v>2904</v>
      </c>
      <c r="E153" s="58" t="str">
        <f t="shared" si="5"/>
        <v>中村　涼子</v>
      </c>
      <c r="F153" s="59" t="s">
        <v>3251</v>
      </c>
      <c r="G153" s="60" t="s">
        <v>2466</v>
      </c>
      <c r="H153" s="60"/>
      <c r="I153" s="60"/>
      <c r="J153" s="60"/>
      <c r="K153" s="60" t="s">
        <v>2466</v>
      </c>
      <c r="L153" s="60"/>
      <c r="M153" s="60" t="s">
        <v>2466</v>
      </c>
      <c r="N153" s="60" t="s">
        <v>2470</v>
      </c>
      <c r="O153" s="60"/>
      <c r="P153" s="60" t="s">
        <v>2470</v>
      </c>
      <c r="Q153" s="60"/>
      <c r="R153" s="60" t="s">
        <v>2466</v>
      </c>
      <c r="S153" s="60" t="s">
        <v>2470</v>
      </c>
      <c r="T153" s="60" t="s">
        <v>2470</v>
      </c>
      <c r="U153" s="60"/>
      <c r="V153" s="60"/>
      <c r="W153" s="60"/>
      <c r="X153" s="60"/>
      <c r="Y153" s="60"/>
      <c r="Z153" s="60"/>
      <c r="AA153" s="60"/>
      <c r="AB153" s="60"/>
      <c r="AC153" s="60"/>
      <c r="AD153" s="60"/>
      <c r="AE153" s="60"/>
      <c r="AF153" s="60"/>
      <c r="AG153" s="60"/>
      <c r="AH153" s="60"/>
      <c r="AI153" s="60"/>
      <c r="AJ153" s="60"/>
      <c r="AK153" s="60"/>
      <c r="AL153" s="87" t="s">
        <v>3137</v>
      </c>
      <c r="AM153" s="61"/>
      <c r="AN153" s="61"/>
      <c r="AO153" s="61"/>
      <c r="AP153" s="61"/>
      <c r="AQ153" s="61"/>
      <c r="AR153" s="61"/>
      <c r="AS153" s="62" t="s">
        <v>2905</v>
      </c>
      <c r="AT153" s="63" t="str">
        <f t="shared" si="4"/>
        <v>https://www.r-ict-advisor.jp/prom/chiiki_adviser/R8_profile/133_2026.pdf</v>
      </c>
      <c r="AU153" s="64" t="s">
        <v>2906</v>
      </c>
    </row>
    <row r="154" spans="1:47" s="43" customFormat="1" ht="41.5" customHeight="1">
      <c r="A154" s="80">
        <v>146</v>
      </c>
      <c r="B154" s="56"/>
      <c r="C154" s="57"/>
      <c r="D154" s="81" t="s">
        <v>2907</v>
      </c>
      <c r="E154" s="58" t="str">
        <f t="shared" si="5"/>
        <v>中山　健太</v>
      </c>
      <c r="F154" s="59" t="s">
        <v>3326</v>
      </c>
      <c r="G154" s="60" t="s">
        <v>2466</v>
      </c>
      <c r="H154" s="60" t="s">
        <v>2466</v>
      </c>
      <c r="I154" s="60" t="s">
        <v>2470</v>
      </c>
      <c r="J154" s="60" t="s">
        <v>2470</v>
      </c>
      <c r="K154" s="60"/>
      <c r="L154" s="60"/>
      <c r="M154" s="60"/>
      <c r="N154" s="60"/>
      <c r="O154" s="60"/>
      <c r="P154" s="60"/>
      <c r="Q154" s="60"/>
      <c r="R154" s="60"/>
      <c r="S154" s="60" t="s">
        <v>2466</v>
      </c>
      <c r="T154" s="60"/>
      <c r="U154" s="60" t="s">
        <v>2466</v>
      </c>
      <c r="V154" s="60" t="s">
        <v>2466</v>
      </c>
      <c r="W154" s="60" t="s">
        <v>2466</v>
      </c>
      <c r="X154" s="60"/>
      <c r="Y154" s="60"/>
      <c r="Z154" s="60"/>
      <c r="AA154" s="60" t="s">
        <v>2466</v>
      </c>
      <c r="AB154" s="60"/>
      <c r="AC154" s="60"/>
      <c r="AD154" s="60"/>
      <c r="AE154" s="60" t="s">
        <v>2466</v>
      </c>
      <c r="AF154" s="60"/>
      <c r="AG154" s="60"/>
      <c r="AH154" s="60"/>
      <c r="AI154" s="60" t="s">
        <v>2470</v>
      </c>
      <c r="AJ154" s="60" t="s">
        <v>2466</v>
      </c>
      <c r="AK154" s="60"/>
      <c r="AL154" s="87" t="s">
        <v>3137</v>
      </c>
      <c r="AM154" s="61"/>
      <c r="AN154" s="61"/>
      <c r="AO154" s="61"/>
      <c r="AP154" s="61"/>
      <c r="AQ154" s="61"/>
      <c r="AR154" s="61"/>
      <c r="AS154" s="62" t="s">
        <v>2908</v>
      </c>
      <c r="AT154" s="63" t="str">
        <f t="shared" si="4"/>
        <v>https://www.r-ict-advisor.jp/prom/chiiki_adviser/R8_profile/134_2026.pdf</v>
      </c>
      <c r="AU154" s="64" t="s">
        <v>2909</v>
      </c>
    </row>
    <row r="155" spans="1:47" s="43" customFormat="1" ht="41.5" customHeight="1">
      <c r="A155" s="80">
        <v>147</v>
      </c>
      <c r="B155" s="56"/>
      <c r="C155" s="57"/>
      <c r="D155" s="81" t="s">
        <v>2910</v>
      </c>
      <c r="E155" s="58" t="str">
        <f t="shared" si="5"/>
        <v>波平　三雄</v>
      </c>
      <c r="F155" s="59" t="s">
        <v>3252</v>
      </c>
      <c r="G155" s="60"/>
      <c r="H155" s="60"/>
      <c r="I155" s="60"/>
      <c r="J155" s="60"/>
      <c r="K155" s="60"/>
      <c r="L155" s="60"/>
      <c r="M155" s="60"/>
      <c r="N155" s="60"/>
      <c r="O155" s="60"/>
      <c r="P155" s="60"/>
      <c r="Q155" s="60"/>
      <c r="R155" s="60"/>
      <c r="S155" s="60" t="s">
        <v>2466</v>
      </c>
      <c r="T155" s="60"/>
      <c r="U155" s="60"/>
      <c r="V155" s="60"/>
      <c r="W155" s="60"/>
      <c r="X155" s="60" t="s">
        <v>2466</v>
      </c>
      <c r="Y155" s="60"/>
      <c r="Z155" s="60"/>
      <c r="AA155" s="60"/>
      <c r="AB155" s="60"/>
      <c r="AC155" s="60"/>
      <c r="AD155" s="60"/>
      <c r="AE155" s="60"/>
      <c r="AF155" s="60"/>
      <c r="AG155" s="60"/>
      <c r="AH155" s="60" t="s">
        <v>2466</v>
      </c>
      <c r="AI155" s="60"/>
      <c r="AJ155" s="60"/>
      <c r="AK155" s="60"/>
      <c r="AL155" s="87" t="s">
        <v>3137</v>
      </c>
      <c r="AM155" s="61"/>
      <c r="AN155" s="61"/>
      <c r="AO155" s="61"/>
      <c r="AP155" s="61"/>
      <c r="AQ155" s="61"/>
      <c r="AR155" s="61"/>
      <c r="AS155" s="62" t="s">
        <v>2911</v>
      </c>
      <c r="AT155" s="63" t="str">
        <f t="shared" si="4"/>
        <v>https://www.r-ict-advisor.jp/prom/chiiki_adviser/R8_profile/135_2026.pdf</v>
      </c>
      <c r="AU155" s="64" t="s">
        <v>2912</v>
      </c>
    </row>
    <row r="156" spans="1:47" s="43" customFormat="1" ht="41.5" customHeight="1">
      <c r="A156" s="80">
        <v>148</v>
      </c>
      <c r="B156" s="56"/>
      <c r="C156" s="57"/>
      <c r="D156" s="81" t="s">
        <v>2913</v>
      </c>
      <c r="E156" s="58" t="str">
        <f t="shared" si="5"/>
        <v>新谷　聖</v>
      </c>
      <c r="F156" s="59" t="s">
        <v>3327</v>
      </c>
      <c r="G156" s="60" t="s">
        <v>2470</v>
      </c>
      <c r="H156" s="60" t="s">
        <v>2466</v>
      </c>
      <c r="I156" s="60" t="s">
        <v>2470</v>
      </c>
      <c r="J156" s="60" t="s">
        <v>2470</v>
      </c>
      <c r="K156" s="60" t="s">
        <v>2466</v>
      </c>
      <c r="L156" s="60" t="s">
        <v>2466</v>
      </c>
      <c r="M156" s="60" t="s">
        <v>2466</v>
      </c>
      <c r="N156" s="60"/>
      <c r="O156" s="60"/>
      <c r="P156" s="60" t="s">
        <v>2466</v>
      </c>
      <c r="Q156" s="60"/>
      <c r="R156" s="60" t="s">
        <v>2466</v>
      </c>
      <c r="S156" s="60" t="s">
        <v>2466</v>
      </c>
      <c r="T156" s="60" t="s">
        <v>2466</v>
      </c>
      <c r="U156" s="60"/>
      <c r="V156" s="60" t="s">
        <v>2466</v>
      </c>
      <c r="W156" s="60" t="s">
        <v>2466</v>
      </c>
      <c r="X156" s="60" t="s">
        <v>2470</v>
      </c>
      <c r="Y156" s="60" t="s">
        <v>2470</v>
      </c>
      <c r="Z156" s="60" t="s">
        <v>2466</v>
      </c>
      <c r="AA156" s="60" t="s">
        <v>2470</v>
      </c>
      <c r="AB156" s="60" t="s">
        <v>2466</v>
      </c>
      <c r="AC156" s="60"/>
      <c r="AD156" s="60" t="s">
        <v>2466</v>
      </c>
      <c r="AE156" s="60" t="s">
        <v>2466</v>
      </c>
      <c r="AF156" s="60" t="s">
        <v>2470</v>
      </c>
      <c r="AG156" s="60" t="s">
        <v>2470</v>
      </c>
      <c r="AH156" s="60" t="s">
        <v>2470</v>
      </c>
      <c r="AI156" s="60" t="s">
        <v>2470</v>
      </c>
      <c r="AJ156" s="60" t="s">
        <v>2466</v>
      </c>
      <c r="AK156" s="60"/>
      <c r="AL156" s="87" t="s">
        <v>3137</v>
      </c>
      <c r="AM156" s="61"/>
      <c r="AN156" s="61"/>
      <c r="AO156" s="61"/>
      <c r="AP156" s="61"/>
      <c r="AQ156" s="61"/>
      <c r="AR156" s="61"/>
      <c r="AS156" s="62" t="s">
        <v>2914</v>
      </c>
      <c r="AT156" s="63" t="str">
        <f t="shared" si="4"/>
        <v>https://www.r-ict-advisor.jp/prom/chiiki_adviser/R8_profile/136_2026.pdf</v>
      </c>
      <c r="AU156" s="64" t="s">
        <v>2920</v>
      </c>
    </row>
    <row r="157" spans="1:47" s="43" customFormat="1" ht="41.5" customHeight="1">
      <c r="A157" s="80">
        <v>149</v>
      </c>
      <c r="B157" s="56"/>
      <c r="C157" s="57"/>
      <c r="D157" s="81" t="s">
        <v>2915</v>
      </c>
      <c r="E157" s="58" t="str">
        <f t="shared" si="5"/>
        <v>西村　宜三​</v>
      </c>
      <c r="F157" s="59" t="s">
        <v>3328</v>
      </c>
      <c r="G157" s="60" t="s">
        <v>2466</v>
      </c>
      <c r="H157" s="60" t="s">
        <v>2466</v>
      </c>
      <c r="I157" s="60" t="s">
        <v>2470</v>
      </c>
      <c r="J157" s="60" t="s">
        <v>2466</v>
      </c>
      <c r="K157" s="60"/>
      <c r="L157" s="60" t="s">
        <v>2466</v>
      </c>
      <c r="M157" s="60"/>
      <c r="N157" s="60"/>
      <c r="O157" s="60" t="s">
        <v>2466</v>
      </c>
      <c r="P157" s="60"/>
      <c r="Q157" s="60" t="s">
        <v>2466</v>
      </c>
      <c r="R157" s="60"/>
      <c r="S157" s="60" t="s">
        <v>2466</v>
      </c>
      <c r="T157" s="60" t="s">
        <v>2470</v>
      </c>
      <c r="U157" s="60" t="s">
        <v>2470</v>
      </c>
      <c r="V157" s="60"/>
      <c r="W157" s="60"/>
      <c r="X157" s="60" t="s">
        <v>2466</v>
      </c>
      <c r="Y157" s="60"/>
      <c r="Z157" s="60" t="s">
        <v>2470</v>
      </c>
      <c r="AA157" s="60" t="s">
        <v>2470</v>
      </c>
      <c r="AB157" s="60" t="s">
        <v>2466</v>
      </c>
      <c r="AC157" s="60" t="s">
        <v>2466</v>
      </c>
      <c r="AD157" s="60" t="s">
        <v>2466</v>
      </c>
      <c r="AE157" s="60" t="s">
        <v>2466</v>
      </c>
      <c r="AF157" s="60" t="s">
        <v>2470</v>
      </c>
      <c r="AG157" s="60" t="s">
        <v>2470</v>
      </c>
      <c r="AH157" s="60" t="s">
        <v>2470</v>
      </c>
      <c r="AI157" s="60" t="s">
        <v>2470</v>
      </c>
      <c r="AJ157" s="60" t="s">
        <v>2470</v>
      </c>
      <c r="AK157" s="60"/>
      <c r="AL157" s="87" t="s">
        <v>3137</v>
      </c>
      <c r="AM157" s="61"/>
      <c r="AN157" s="61"/>
      <c r="AO157" s="61"/>
      <c r="AP157" s="61"/>
      <c r="AQ157" s="61"/>
      <c r="AR157" s="61"/>
      <c r="AS157" s="62" t="s">
        <v>2916</v>
      </c>
      <c r="AT157" s="63" t="str">
        <f t="shared" si="4"/>
        <v>https://www.r-ict-advisor.jp/prom/chiiki_adviser/R8_profile/137_2026.pdf</v>
      </c>
      <c r="AU157" s="64" t="s">
        <v>2921</v>
      </c>
    </row>
    <row r="158" spans="1:47" s="43" customFormat="1" ht="41.5" customHeight="1">
      <c r="A158" s="80">
        <v>150</v>
      </c>
      <c r="B158" s="56"/>
      <c r="C158" s="57"/>
      <c r="D158" s="81" t="s">
        <v>2917</v>
      </c>
      <c r="E158" s="58" t="str">
        <f t="shared" si="5"/>
        <v>野田　哲夫</v>
      </c>
      <c r="F158" s="59" t="s">
        <v>2918</v>
      </c>
      <c r="G158" s="60"/>
      <c r="H158" s="60"/>
      <c r="I158" s="60"/>
      <c r="J158" s="60" t="s">
        <v>2470</v>
      </c>
      <c r="K158" s="60"/>
      <c r="L158" s="60"/>
      <c r="M158" s="60" t="s">
        <v>2470</v>
      </c>
      <c r="N158" s="60" t="s">
        <v>2470</v>
      </c>
      <c r="O158" s="60"/>
      <c r="P158" s="60" t="s">
        <v>2470</v>
      </c>
      <c r="Q158" s="60"/>
      <c r="R158" s="60"/>
      <c r="S158" s="60"/>
      <c r="T158" s="60"/>
      <c r="U158" s="60"/>
      <c r="V158" s="60"/>
      <c r="W158" s="60"/>
      <c r="X158" s="60"/>
      <c r="Y158" s="60"/>
      <c r="Z158" s="60"/>
      <c r="AA158" s="60"/>
      <c r="AB158" s="60" t="s">
        <v>2470</v>
      </c>
      <c r="AC158" s="60"/>
      <c r="AD158" s="60" t="s">
        <v>2470</v>
      </c>
      <c r="AE158" s="60"/>
      <c r="AF158" s="60"/>
      <c r="AG158" s="60"/>
      <c r="AH158" s="60"/>
      <c r="AI158" s="60"/>
      <c r="AJ158" s="60"/>
      <c r="AK158" s="60"/>
      <c r="AL158" s="87" t="s">
        <v>3137</v>
      </c>
      <c r="AM158" s="61"/>
      <c r="AN158" s="61"/>
      <c r="AO158" s="61"/>
      <c r="AP158" s="61"/>
      <c r="AQ158" s="61"/>
      <c r="AR158" s="61"/>
      <c r="AS158" s="62" t="s">
        <v>2919</v>
      </c>
      <c r="AT158" s="63" t="str">
        <f t="shared" si="4"/>
        <v>https://www.r-ict-advisor.jp/prom/chiiki_adviser/R8_profile/138_2026.pdf</v>
      </c>
      <c r="AU158" s="64" t="s">
        <v>2922</v>
      </c>
    </row>
    <row r="159" spans="1:47" s="43" customFormat="1" ht="41.5" customHeight="1">
      <c r="A159" s="80">
        <v>151</v>
      </c>
      <c r="B159" s="56"/>
      <c r="C159" s="57"/>
      <c r="D159" s="81" t="s">
        <v>2923</v>
      </c>
      <c r="E159" s="58" t="str">
        <f t="shared" si="5"/>
        <v>花谷　昌弘</v>
      </c>
      <c r="F159" s="59" t="s">
        <v>3253</v>
      </c>
      <c r="G159" s="60"/>
      <c r="H159" s="60"/>
      <c r="I159" s="60"/>
      <c r="J159" s="60"/>
      <c r="K159" s="60" t="s">
        <v>2470</v>
      </c>
      <c r="L159" s="60"/>
      <c r="M159" s="60" t="s">
        <v>2470</v>
      </c>
      <c r="N159" s="60"/>
      <c r="O159" s="60"/>
      <c r="P159" s="60"/>
      <c r="Q159" s="60"/>
      <c r="R159" s="60"/>
      <c r="S159" s="60"/>
      <c r="T159" s="60"/>
      <c r="U159" s="60"/>
      <c r="V159" s="60"/>
      <c r="W159" s="60"/>
      <c r="X159" s="60"/>
      <c r="Y159" s="60"/>
      <c r="Z159" s="60" t="s">
        <v>2466</v>
      </c>
      <c r="AA159" s="60"/>
      <c r="AB159" s="60"/>
      <c r="AC159" s="60"/>
      <c r="AD159" s="60"/>
      <c r="AE159" s="60"/>
      <c r="AF159" s="60"/>
      <c r="AG159" s="60"/>
      <c r="AH159" s="60"/>
      <c r="AI159" s="60"/>
      <c r="AJ159" s="60" t="s">
        <v>2466</v>
      </c>
      <c r="AK159" s="60" t="s">
        <v>2470</v>
      </c>
      <c r="AL159" s="87" t="s">
        <v>3387</v>
      </c>
      <c r="AM159" s="61"/>
      <c r="AN159" s="61"/>
      <c r="AO159" s="61"/>
      <c r="AP159" s="61"/>
      <c r="AQ159" s="61"/>
      <c r="AR159" s="61"/>
      <c r="AS159" s="62" t="s">
        <v>2924</v>
      </c>
      <c r="AT159" s="63" t="str">
        <f t="shared" si="4"/>
        <v>https://www.r-ict-advisor.jp/prom/chiiki_adviser/R8_profile/139_2026.pdf</v>
      </c>
      <c r="AU159" s="64" t="s">
        <v>2925</v>
      </c>
    </row>
    <row r="160" spans="1:47" s="43" customFormat="1" ht="41.5" customHeight="1">
      <c r="A160" s="80">
        <v>152</v>
      </c>
      <c r="B160" s="56"/>
      <c r="C160" s="57"/>
      <c r="D160" s="81" t="s">
        <v>2926</v>
      </c>
      <c r="E160" s="58" t="str">
        <f t="shared" si="5"/>
        <v>濱田　真輔</v>
      </c>
      <c r="F160" s="59" t="s">
        <v>3254</v>
      </c>
      <c r="G160" s="60"/>
      <c r="H160" s="60"/>
      <c r="I160" s="60" t="s">
        <v>2470</v>
      </c>
      <c r="J160" s="60" t="s">
        <v>2470</v>
      </c>
      <c r="K160" s="60"/>
      <c r="L160" s="60"/>
      <c r="M160" s="60"/>
      <c r="N160" s="60"/>
      <c r="O160" s="60"/>
      <c r="P160" s="60"/>
      <c r="Q160" s="60" t="s">
        <v>2470</v>
      </c>
      <c r="R160" s="60"/>
      <c r="S160" s="60" t="s">
        <v>2470</v>
      </c>
      <c r="T160" s="60"/>
      <c r="U160" s="60" t="s">
        <v>2470</v>
      </c>
      <c r="V160" s="60" t="s">
        <v>2470</v>
      </c>
      <c r="W160" s="60" t="s">
        <v>2470</v>
      </c>
      <c r="X160" s="60"/>
      <c r="Y160" s="60"/>
      <c r="Z160" s="60" t="s">
        <v>2470</v>
      </c>
      <c r="AA160" s="60"/>
      <c r="AB160" s="60" t="s">
        <v>2470</v>
      </c>
      <c r="AC160" s="60"/>
      <c r="AD160" s="60"/>
      <c r="AE160" s="60"/>
      <c r="AF160" s="60"/>
      <c r="AG160" s="60"/>
      <c r="AH160" s="60"/>
      <c r="AI160" s="60"/>
      <c r="AJ160" s="60"/>
      <c r="AK160" s="60"/>
      <c r="AL160" s="87" t="s">
        <v>3137</v>
      </c>
      <c r="AM160" s="61"/>
      <c r="AN160" s="61"/>
      <c r="AO160" s="61"/>
      <c r="AP160" s="61"/>
      <c r="AQ160" s="61"/>
      <c r="AR160" s="61"/>
      <c r="AS160" s="62" t="s">
        <v>2927</v>
      </c>
      <c r="AT160" s="63" t="str">
        <f t="shared" si="4"/>
        <v>https://www.r-ict-advisor.jp/prom/chiiki_adviser/R8_profile/140_2026.pdf</v>
      </c>
      <c r="AU160" s="64" t="s">
        <v>2928</v>
      </c>
    </row>
    <row r="161" spans="1:47" s="43" customFormat="1" ht="41.5" customHeight="1">
      <c r="A161" s="80">
        <v>153</v>
      </c>
      <c r="B161" s="56"/>
      <c r="C161" s="57"/>
      <c r="D161" s="81" t="s">
        <v>2929</v>
      </c>
      <c r="E161" s="58" t="str">
        <f t="shared" si="5"/>
        <v>早瀬　公夫</v>
      </c>
      <c r="F161" s="59" t="s">
        <v>3255</v>
      </c>
      <c r="G161" s="60"/>
      <c r="H161" s="60"/>
      <c r="I161" s="60" t="s">
        <v>2466</v>
      </c>
      <c r="J161" s="60" t="s">
        <v>2466</v>
      </c>
      <c r="K161" s="60"/>
      <c r="L161" s="60"/>
      <c r="M161" s="60"/>
      <c r="N161" s="60"/>
      <c r="O161" s="60"/>
      <c r="P161" s="60" t="s">
        <v>2466</v>
      </c>
      <c r="Q161" s="60"/>
      <c r="R161" s="60"/>
      <c r="S161" s="60" t="s">
        <v>2466</v>
      </c>
      <c r="T161" s="60"/>
      <c r="U161" s="60"/>
      <c r="V161" s="60" t="s">
        <v>2466</v>
      </c>
      <c r="W161" s="60" t="s">
        <v>2470</v>
      </c>
      <c r="X161" s="60" t="s">
        <v>2466</v>
      </c>
      <c r="Y161" s="60"/>
      <c r="Z161" s="60"/>
      <c r="AA161" s="60"/>
      <c r="AB161" s="60" t="s">
        <v>2466</v>
      </c>
      <c r="AC161" s="60" t="s">
        <v>2466</v>
      </c>
      <c r="AD161" s="60"/>
      <c r="AE161" s="60"/>
      <c r="AF161" s="60"/>
      <c r="AG161" s="60"/>
      <c r="AH161" s="60"/>
      <c r="AI161" s="60"/>
      <c r="AJ161" s="60" t="s">
        <v>2466</v>
      </c>
      <c r="AK161" s="60"/>
      <c r="AL161" s="87" t="s">
        <v>3137</v>
      </c>
      <c r="AM161" s="61"/>
      <c r="AN161" s="61"/>
      <c r="AO161" s="61"/>
      <c r="AP161" s="61"/>
      <c r="AQ161" s="61"/>
      <c r="AR161" s="61"/>
      <c r="AS161" s="62" t="s">
        <v>2930</v>
      </c>
      <c r="AT161" s="63" t="str">
        <f t="shared" si="4"/>
        <v>https://www.r-ict-advisor.jp/prom/chiiki_adviser/R8_profile/141_2026.pdf</v>
      </c>
      <c r="AU161" s="64" t="s">
        <v>2931</v>
      </c>
    </row>
    <row r="162" spans="1:47" s="43" customFormat="1" ht="41.5" customHeight="1">
      <c r="A162" s="80">
        <v>154</v>
      </c>
      <c r="B162" s="56"/>
      <c r="C162" s="57"/>
      <c r="D162" s="81" t="s">
        <v>2938</v>
      </c>
      <c r="E162" s="58" t="str">
        <f t="shared" si="5"/>
        <v>原田　智</v>
      </c>
      <c r="F162" s="59" t="s">
        <v>3329</v>
      </c>
      <c r="G162" s="60" t="s">
        <v>2466</v>
      </c>
      <c r="H162" s="60" t="s">
        <v>2466</v>
      </c>
      <c r="I162" s="60" t="s">
        <v>2470</v>
      </c>
      <c r="J162" s="60" t="s">
        <v>2466</v>
      </c>
      <c r="K162" s="60" t="s">
        <v>2466</v>
      </c>
      <c r="L162" s="60" t="s">
        <v>2466</v>
      </c>
      <c r="M162" s="60"/>
      <c r="N162" s="60" t="s">
        <v>2466</v>
      </c>
      <c r="O162" s="60" t="s">
        <v>2466</v>
      </c>
      <c r="P162" s="60" t="s">
        <v>2466</v>
      </c>
      <c r="Q162" s="60"/>
      <c r="R162" s="60" t="s">
        <v>2466</v>
      </c>
      <c r="S162" s="60" t="s">
        <v>2470</v>
      </c>
      <c r="T162" s="60" t="s">
        <v>2470</v>
      </c>
      <c r="U162" s="60" t="s">
        <v>2466</v>
      </c>
      <c r="V162" s="60" t="s">
        <v>2470</v>
      </c>
      <c r="W162" s="60" t="s">
        <v>2470</v>
      </c>
      <c r="X162" s="60" t="s">
        <v>2466</v>
      </c>
      <c r="Y162" s="60" t="s">
        <v>2466</v>
      </c>
      <c r="Z162" s="60" t="s">
        <v>2466</v>
      </c>
      <c r="AA162" s="60" t="s">
        <v>2470</v>
      </c>
      <c r="AB162" s="60" t="s">
        <v>2466</v>
      </c>
      <c r="AC162" s="60" t="s">
        <v>2466</v>
      </c>
      <c r="AD162" s="60" t="s">
        <v>2466</v>
      </c>
      <c r="AE162" s="60" t="s">
        <v>2470</v>
      </c>
      <c r="AF162" s="60" t="s">
        <v>2470</v>
      </c>
      <c r="AG162" s="60" t="s">
        <v>2470</v>
      </c>
      <c r="AH162" s="60" t="s">
        <v>2470</v>
      </c>
      <c r="AI162" s="60" t="s">
        <v>2470</v>
      </c>
      <c r="AJ162" s="60" t="s">
        <v>2466</v>
      </c>
      <c r="AK162" s="60"/>
      <c r="AL162" s="87" t="s">
        <v>3137</v>
      </c>
      <c r="AM162" s="61"/>
      <c r="AN162" s="61"/>
      <c r="AO162" s="61"/>
      <c r="AP162" s="61"/>
      <c r="AQ162" s="61"/>
      <c r="AR162" s="61"/>
      <c r="AS162" s="62" t="s">
        <v>2939</v>
      </c>
      <c r="AT162" s="63" t="str">
        <f t="shared" si="4"/>
        <v>https://www.r-ict-advisor.jp/prom/chiiki_adviser/R8_profile/144_2026.pdf</v>
      </c>
      <c r="AU162" s="64" t="s">
        <v>2940</v>
      </c>
    </row>
    <row r="163" spans="1:47" s="43" customFormat="1" ht="41.5" customHeight="1">
      <c r="A163" s="80">
        <v>155</v>
      </c>
      <c r="B163" s="56"/>
      <c r="C163" s="57"/>
      <c r="D163" s="81" t="s">
        <v>2941</v>
      </c>
      <c r="E163" s="58" t="str">
        <f t="shared" si="5"/>
        <v>原田　隆史​</v>
      </c>
      <c r="F163" s="59" t="s">
        <v>3256</v>
      </c>
      <c r="G163" s="60"/>
      <c r="H163" s="60" t="s">
        <v>2468</v>
      </c>
      <c r="I163" s="60" t="s">
        <v>2468</v>
      </c>
      <c r="J163" s="60" t="s">
        <v>2470</v>
      </c>
      <c r="K163" s="60"/>
      <c r="L163" s="60"/>
      <c r="M163" s="60"/>
      <c r="N163" s="60"/>
      <c r="O163" s="60"/>
      <c r="P163" s="60"/>
      <c r="Q163" s="60"/>
      <c r="R163" s="60"/>
      <c r="S163" s="60"/>
      <c r="T163" s="60"/>
      <c r="U163" s="60"/>
      <c r="V163" s="60" t="s">
        <v>2468</v>
      </c>
      <c r="W163" s="60" t="s">
        <v>2470</v>
      </c>
      <c r="X163" s="60"/>
      <c r="Y163" s="60"/>
      <c r="Z163" s="60"/>
      <c r="AA163" s="60"/>
      <c r="AB163" s="60" t="s">
        <v>2470</v>
      </c>
      <c r="AC163" s="60" t="s">
        <v>2470</v>
      </c>
      <c r="AD163" s="60" t="s">
        <v>2470</v>
      </c>
      <c r="AE163" s="60"/>
      <c r="AF163" s="60"/>
      <c r="AG163" s="60"/>
      <c r="AH163" s="60"/>
      <c r="AI163" s="60" t="s">
        <v>2468</v>
      </c>
      <c r="AJ163" s="60" t="s">
        <v>2468</v>
      </c>
      <c r="AK163" s="60"/>
      <c r="AL163" s="87" t="s">
        <v>3137</v>
      </c>
      <c r="AM163" s="61"/>
      <c r="AN163" s="61"/>
      <c r="AO163" s="61"/>
      <c r="AP163" s="61"/>
      <c r="AQ163" s="61"/>
      <c r="AR163" s="61"/>
      <c r="AS163" s="62" t="s">
        <v>2942</v>
      </c>
      <c r="AT163" s="63" t="str">
        <f t="shared" si="4"/>
        <v>https://www.r-ict-advisor.jp/prom/chiiki_adviser/R8_profile/145_2026.pdf</v>
      </c>
      <c r="AU163" s="64" t="s">
        <v>2945</v>
      </c>
    </row>
    <row r="164" spans="1:47" s="43" customFormat="1" ht="41.5" customHeight="1">
      <c r="A164" s="80">
        <v>156</v>
      </c>
      <c r="B164" s="56"/>
      <c r="C164" s="57"/>
      <c r="D164" s="81" t="s">
        <v>2932</v>
      </c>
      <c r="E164" s="58" t="str">
        <f t="shared" si="5"/>
        <v>原　秀樹</v>
      </c>
      <c r="F164" s="59" t="s">
        <v>3257</v>
      </c>
      <c r="G164" s="60" t="s">
        <v>2466</v>
      </c>
      <c r="H164" s="60" t="s">
        <v>2466</v>
      </c>
      <c r="I164" s="60" t="s">
        <v>2466</v>
      </c>
      <c r="J164" s="60" t="s">
        <v>2466</v>
      </c>
      <c r="K164" s="60"/>
      <c r="L164" s="60" t="s">
        <v>2466</v>
      </c>
      <c r="M164" s="60"/>
      <c r="N164" s="60"/>
      <c r="O164" s="60" t="s">
        <v>2466</v>
      </c>
      <c r="P164" s="60" t="s">
        <v>2466</v>
      </c>
      <c r="Q164" s="60" t="s">
        <v>2466</v>
      </c>
      <c r="R164" s="60"/>
      <c r="S164" s="60"/>
      <c r="T164" s="60" t="s">
        <v>2466</v>
      </c>
      <c r="U164" s="60" t="s">
        <v>2470</v>
      </c>
      <c r="V164" s="60" t="s">
        <v>2470</v>
      </c>
      <c r="W164" s="60" t="s">
        <v>2470</v>
      </c>
      <c r="X164" s="60" t="s">
        <v>2466</v>
      </c>
      <c r="Y164" s="60"/>
      <c r="Z164" s="60" t="s">
        <v>2470</v>
      </c>
      <c r="AA164" s="60" t="s">
        <v>2470</v>
      </c>
      <c r="AB164" s="60" t="s">
        <v>2466</v>
      </c>
      <c r="AC164" s="60" t="s">
        <v>2466</v>
      </c>
      <c r="AD164" s="60" t="s">
        <v>2466</v>
      </c>
      <c r="AE164" s="60" t="s">
        <v>2470</v>
      </c>
      <c r="AF164" s="60" t="s">
        <v>2466</v>
      </c>
      <c r="AG164" s="60" t="s">
        <v>2466</v>
      </c>
      <c r="AH164" s="60" t="s">
        <v>2470</v>
      </c>
      <c r="AI164" s="60" t="s">
        <v>2466</v>
      </c>
      <c r="AJ164" s="60" t="s">
        <v>2470</v>
      </c>
      <c r="AK164" s="60" t="s">
        <v>2470</v>
      </c>
      <c r="AL164" s="87" t="s">
        <v>3388</v>
      </c>
      <c r="AM164" s="61"/>
      <c r="AN164" s="61"/>
      <c r="AO164" s="61"/>
      <c r="AP164" s="61"/>
      <c r="AQ164" s="61"/>
      <c r="AR164" s="61"/>
      <c r="AS164" s="62" t="s">
        <v>2933</v>
      </c>
      <c r="AT164" s="63" t="str">
        <f t="shared" si="4"/>
        <v>https://www.r-ict-advisor.jp/prom/chiiki_adviser/R8_profile/142_2026.pdf</v>
      </c>
      <c r="AU164" s="64" t="s">
        <v>2934</v>
      </c>
    </row>
    <row r="165" spans="1:47" s="43" customFormat="1" ht="41.5" customHeight="1">
      <c r="A165" s="80">
        <v>157</v>
      </c>
      <c r="B165" s="56"/>
      <c r="C165" s="57"/>
      <c r="D165" s="81" t="s">
        <v>2935</v>
      </c>
      <c r="E165" s="58" t="str">
        <f t="shared" si="5"/>
        <v>原　亮</v>
      </c>
      <c r="F165" s="59" t="s">
        <v>3258</v>
      </c>
      <c r="G165" s="60"/>
      <c r="H165" s="60"/>
      <c r="I165" s="60"/>
      <c r="J165" s="60" t="s">
        <v>2470</v>
      </c>
      <c r="K165" s="60" t="s">
        <v>2470</v>
      </c>
      <c r="L165" s="60"/>
      <c r="M165" s="60" t="s">
        <v>2470</v>
      </c>
      <c r="N165" s="60" t="s">
        <v>2468</v>
      </c>
      <c r="O165" s="60" t="s">
        <v>2470</v>
      </c>
      <c r="P165" s="60" t="s">
        <v>2470</v>
      </c>
      <c r="Q165" s="60" t="s">
        <v>2470</v>
      </c>
      <c r="R165" s="60" t="s">
        <v>2470</v>
      </c>
      <c r="S165" s="60" t="s">
        <v>2470</v>
      </c>
      <c r="T165" s="60"/>
      <c r="U165" s="60"/>
      <c r="V165" s="60"/>
      <c r="W165" s="60" t="s">
        <v>2468</v>
      </c>
      <c r="X165" s="60"/>
      <c r="Y165" s="60"/>
      <c r="Z165" s="60"/>
      <c r="AA165" s="60"/>
      <c r="AB165" s="60" t="s">
        <v>2470</v>
      </c>
      <c r="AC165" s="60"/>
      <c r="AD165" s="60" t="s">
        <v>2470</v>
      </c>
      <c r="AE165" s="60" t="s">
        <v>2468</v>
      </c>
      <c r="AF165" s="60"/>
      <c r="AG165" s="60"/>
      <c r="AH165" s="60"/>
      <c r="AI165" s="60"/>
      <c r="AJ165" s="60"/>
      <c r="AK165" s="60"/>
      <c r="AL165" s="87" t="s">
        <v>3137</v>
      </c>
      <c r="AM165" s="61"/>
      <c r="AN165" s="61"/>
      <c r="AO165" s="61"/>
      <c r="AP165" s="61"/>
      <c r="AQ165" s="61"/>
      <c r="AR165" s="61"/>
      <c r="AS165" s="62" t="s">
        <v>2936</v>
      </c>
      <c r="AT165" s="63" t="str">
        <f t="shared" si="4"/>
        <v>https://www.r-ict-advisor.jp/prom/chiiki_adviser/R8_profile/143_2026.pdf</v>
      </c>
      <c r="AU165" s="64" t="s">
        <v>2937</v>
      </c>
    </row>
    <row r="166" spans="1:47" s="43" customFormat="1" ht="41.5" customHeight="1">
      <c r="A166" s="80">
        <v>158</v>
      </c>
      <c r="B166" s="56"/>
      <c r="C166" s="57"/>
      <c r="D166" s="81" t="s">
        <v>2943</v>
      </c>
      <c r="E166" s="58" t="str">
        <f t="shared" si="5"/>
        <v>平井　聡一郎</v>
      </c>
      <c r="F166" s="59" t="s">
        <v>3259</v>
      </c>
      <c r="G166" s="60"/>
      <c r="H166" s="60"/>
      <c r="I166" s="60"/>
      <c r="J166" s="60"/>
      <c r="K166" s="60"/>
      <c r="L166" s="60"/>
      <c r="M166" s="60"/>
      <c r="N166" s="60"/>
      <c r="O166" s="60"/>
      <c r="P166" s="60"/>
      <c r="Q166" s="60"/>
      <c r="R166" s="60"/>
      <c r="S166" s="60"/>
      <c r="T166" s="60"/>
      <c r="U166" s="60"/>
      <c r="V166" s="60"/>
      <c r="W166" s="60" t="s">
        <v>2470</v>
      </c>
      <c r="X166" s="60"/>
      <c r="Y166" s="60"/>
      <c r="Z166" s="60"/>
      <c r="AA166" s="60"/>
      <c r="AB166" s="60" t="s">
        <v>2470</v>
      </c>
      <c r="AC166" s="60"/>
      <c r="AD166" s="60"/>
      <c r="AE166" s="60"/>
      <c r="AF166" s="60"/>
      <c r="AG166" s="60"/>
      <c r="AH166" s="60"/>
      <c r="AI166" s="60"/>
      <c r="AJ166" s="60"/>
      <c r="AK166" s="60"/>
      <c r="AL166" s="87" t="s">
        <v>3137</v>
      </c>
      <c r="AM166" s="61"/>
      <c r="AN166" s="61"/>
      <c r="AO166" s="61"/>
      <c r="AP166" s="61"/>
      <c r="AQ166" s="61"/>
      <c r="AR166" s="61"/>
      <c r="AS166" s="62" t="s">
        <v>2944</v>
      </c>
      <c r="AT166" s="63" t="str">
        <f t="shared" si="4"/>
        <v>https://www.r-ict-advisor.jp/prom/chiiki_adviser/R8_profile/146_2026.pdf</v>
      </c>
      <c r="AU166" s="64" t="s">
        <v>2951</v>
      </c>
    </row>
    <row r="167" spans="1:47" s="43" customFormat="1" ht="41.5" customHeight="1">
      <c r="A167" s="80">
        <v>159</v>
      </c>
      <c r="B167" s="56"/>
      <c r="C167" s="57"/>
      <c r="D167" s="81" t="s">
        <v>2946</v>
      </c>
      <c r="E167" s="58" t="str">
        <f t="shared" si="5"/>
        <v>平子　紘平</v>
      </c>
      <c r="F167" s="59" t="s">
        <v>2947</v>
      </c>
      <c r="G167" s="60" t="s">
        <v>2470</v>
      </c>
      <c r="H167" s="60" t="s">
        <v>2466</v>
      </c>
      <c r="I167" s="60" t="s">
        <v>2466</v>
      </c>
      <c r="J167" s="60"/>
      <c r="K167" s="60" t="s">
        <v>2466</v>
      </c>
      <c r="L167" s="60" t="s">
        <v>2466</v>
      </c>
      <c r="M167" s="60" t="s">
        <v>2466</v>
      </c>
      <c r="N167" s="60"/>
      <c r="O167" s="60" t="s">
        <v>2470</v>
      </c>
      <c r="P167" s="60" t="s">
        <v>2466</v>
      </c>
      <c r="Q167" s="60" t="s">
        <v>2466</v>
      </c>
      <c r="R167" s="60"/>
      <c r="S167" s="60" t="s">
        <v>2466</v>
      </c>
      <c r="T167" s="60" t="s">
        <v>2470</v>
      </c>
      <c r="U167" s="60" t="s">
        <v>2470</v>
      </c>
      <c r="V167" s="60" t="s">
        <v>2466</v>
      </c>
      <c r="W167" s="60" t="s">
        <v>2466</v>
      </c>
      <c r="X167" s="60"/>
      <c r="Y167" s="60"/>
      <c r="Z167" s="60" t="s">
        <v>2466</v>
      </c>
      <c r="AA167" s="60"/>
      <c r="AB167" s="60" t="s">
        <v>2466</v>
      </c>
      <c r="AC167" s="60"/>
      <c r="AD167" s="60" t="s">
        <v>2466</v>
      </c>
      <c r="AE167" s="60" t="s">
        <v>2470</v>
      </c>
      <c r="AF167" s="60" t="s">
        <v>2466</v>
      </c>
      <c r="AG167" s="60"/>
      <c r="AH167" s="60"/>
      <c r="AI167" s="60"/>
      <c r="AJ167" s="60"/>
      <c r="AK167" s="60"/>
      <c r="AL167" s="87" t="s">
        <v>3137</v>
      </c>
      <c r="AM167" s="61"/>
      <c r="AN167" s="61"/>
      <c r="AO167" s="61"/>
      <c r="AP167" s="61"/>
      <c r="AQ167" s="61"/>
      <c r="AR167" s="61"/>
      <c r="AS167" s="62" t="s">
        <v>2948</v>
      </c>
      <c r="AT167" s="63" t="str">
        <f t="shared" si="4"/>
        <v>https://www.r-ict-advisor.jp/prom/chiiki_adviser/R8_profile/147_2026.pdf</v>
      </c>
      <c r="AU167" s="64" t="s">
        <v>2956</v>
      </c>
    </row>
    <row r="168" spans="1:47" s="43" customFormat="1" ht="41.5" customHeight="1">
      <c r="A168" s="80">
        <v>160</v>
      </c>
      <c r="B168" s="56"/>
      <c r="C168" s="57"/>
      <c r="D168" s="81" t="s">
        <v>2949</v>
      </c>
      <c r="E168" s="58" t="str">
        <f t="shared" si="5"/>
        <v>平本　健二</v>
      </c>
      <c r="F168" s="59" t="s">
        <v>3260</v>
      </c>
      <c r="G168" s="60" t="s">
        <v>2470</v>
      </c>
      <c r="H168" s="60" t="s">
        <v>2470</v>
      </c>
      <c r="I168" s="60" t="s">
        <v>2470</v>
      </c>
      <c r="J168" s="60"/>
      <c r="K168" s="60" t="s">
        <v>2470</v>
      </c>
      <c r="L168" s="60" t="s">
        <v>2470</v>
      </c>
      <c r="M168" s="60" t="s">
        <v>2470</v>
      </c>
      <c r="N168" s="60"/>
      <c r="O168" s="60"/>
      <c r="P168" s="60" t="s">
        <v>2470</v>
      </c>
      <c r="Q168" s="60" t="s">
        <v>2470</v>
      </c>
      <c r="R168" s="60"/>
      <c r="S168" s="60" t="s">
        <v>2470</v>
      </c>
      <c r="T168" s="60" t="s">
        <v>2470</v>
      </c>
      <c r="U168" s="60" t="s">
        <v>2470</v>
      </c>
      <c r="V168" s="60" t="s">
        <v>2470</v>
      </c>
      <c r="W168" s="60" t="s">
        <v>2470</v>
      </c>
      <c r="X168" s="60"/>
      <c r="Y168" s="60"/>
      <c r="Z168" s="60"/>
      <c r="AA168" s="60" t="s">
        <v>2470</v>
      </c>
      <c r="AB168" s="60" t="s">
        <v>2470</v>
      </c>
      <c r="AC168" s="60" t="s">
        <v>2470</v>
      </c>
      <c r="AD168" s="60" t="s">
        <v>2470</v>
      </c>
      <c r="AE168" s="60" t="s">
        <v>2470</v>
      </c>
      <c r="AF168" s="60"/>
      <c r="AG168" s="60"/>
      <c r="AH168" s="60"/>
      <c r="AI168" s="60"/>
      <c r="AJ168" s="60"/>
      <c r="AK168" s="60"/>
      <c r="AL168" s="87" t="s">
        <v>3137</v>
      </c>
      <c r="AM168" s="61"/>
      <c r="AN168" s="61"/>
      <c r="AO168" s="61"/>
      <c r="AP168" s="61"/>
      <c r="AQ168" s="61"/>
      <c r="AR168" s="61"/>
      <c r="AS168" s="62" t="s">
        <v>2950</v>
      </c>
      <c r="AT168" s="63" t="str">
        <f t="shared" si="4"/>
        <v>https://www.r-ict-advisor.jp/prom/chiiki_adviser/R8_profile/148_2026.pdf</v>
      </c>
      <c r="AU168" s="64" t="s">
        <v>2959</v>
      </c>
    </row>
    <row r="169" spans="1:47" s="43" customFormat="1" ht="41.5" customHeight="1">
      <c r="A169" s="80">
        <v>161</v>
      </c>
      <c r="B169" s="56"/>
      <c r="C169" s="57"/>
      <c r="D169" s="81" t="s">
        <v>2952</v>
      </c>
      <c r="E169" s="58" t="str">
        <f t="shared" si="5"/>
        <v>広岡　淳二</v>
      </c>
      <c r="F169" s="59" t="s">
        <v>3330</v>
      </c>
      <c r="G169" s="60" t="s">
        <v>2466</v>
      </c>
      <c r="H169" s="60" t="s">
        <v>2466</v>
      </c>
      <c r="I169" s="60" t="s">
        <v>2470</v>
      </c>
      <c r="J169" s="60" t="s">
        <v>2470</v>
      </c>
      <c r="K169" s="60" t="s">
        <v>2466</v>
      </c>
      <c r="L169" s="60" t="s">
        <v>2466</v>
      </c>
      <c r="M169" s="60" t="s">
        <v>2466</v>
      </c>
      <c r="N169" s="60" t="s">
        <v>2466</v>
      </c>
      <c r="O169" s="60" t="s">
        <v>2466</v>
      </c>
      <c r="P169" s="60" t="s">
        <v>2466</v>
      </c>
      <c r="Q169" s="60" t="s">
        <v>2466</v>
      </c>
      <c r="R169" s="60" t="s">
        <v>2466</v>
      </c>
      <c r="S169" s="60" t="s">
        <v>2466</v>
      </c>
      <c r="T169" s="60" t="s">
        <v>2466</v>
      </c>
      <c r="U169" s="60" t="s">
        <v>2466</v>
      </c>
      <c r="V169" s="60" t="s">
        <v>2466</v>
      </c>
      <c r="W169" s="60" t="s">
        <v>2470</v>
      </c>
      <c r="X169" s="60" t="s">
        <v>2470</v>
      </c>
      <c r="Y169" s="60" t="s">
        <v>2470</v>
      </c>
      <c r="Z169" s="60" t="s">
        <v>2466</v>
      </c>
      <c r="AA169" s="60" t="s">
        <v>2466</v>
      </c>
      <c r="AB169" s="60" t="s">
        <v>2466</v>
      </c>
      <c r="AC169" s="60" t="s">
        <v>2466</v>
      </c>
      <c r="AD169" s="60" t="s">
        <v>2470</v>
      </c>
      <c r="AE169" s="60" t="s">
        <v>2470</v>
      </c>
      <c r="AF169" s="60"/>
      <c r="AG169" s="60" t="s">
        <v>2470</v>
      </c>
      <c r="AH169" s="60" t="s">
        <v>2466</v>
      </c>
      <c r="AI169" s="60" t="s">
        <v>2466</v>
      </c>
      <c r="AJ169" s="60" t="s">
        <v>2466</v>
      </c>
      <c r="AK169" s="60"/>
      <c r="AL169" s="87" t="s">
        <v>3389</v>
      </c>
      <c r="AM169" s="61"/>
      <c r="AN169" s="61"/>
      <c r="AO169" s="61"/>
      <c r="AP169" s="61"/>
      <c r="AQ169" s="61"/>
      <c r="AR169" s="61"/>
      <c r="AS169" s="62" t="s">
        <v>2953</v>
      </c>
      <c r="AT169" s="63" t="str">
        <f t="shared" si="4"/>
        <v>https://www.r-ict-advisor.jp/prom/chiiki_adviser/R8_profile/149_2026.pdf</v>
      </c>
      <c r="AU169" s="64" t="s">
        <v>2963</v>
      </c>
    </row>
    <row r="170" spans="1:47" s="43" customFormat="1" ht="41.5" customHeight="1">
      <c r="A170" s="80">
        <v>162</v>
      </c>
      <c r="B170" s="56"/>
      <c r="C170" s="57"/>
      <c r="D170" s="81" t="s">
        <v>2954</v>
      </c>
      <c r="E170" s="58" t="str">
        <f t="shared" si="5"/>
        <v>廣川　聡美</v>
      </c>
      <c r="F170" s="59" t="s">
        <v>3261</v>
      </c>
      <c r="G170" s="60"/>
      <c r="H170" s="60"/>
      <c r="I170" s="60" t="s">
        <v>2470</v>
      </c>
      <c r="J170" s="60"/>
      <c r="K170" s="60"/>
      <c r="L170" s="60"/>
      <c r="M170" s="60"/>
      <c r="N170" s="60"/>
      <c r="O170" s="60"/>
      <c r="P170" s="60"/>
      <c r="Q170" s="60"/>
      <c r="R170" s="60"/>
      <c r="S170" s="60"/>
      <c r="T170" s="60"/>
      <c r="U170" s="60"/>
      <c r="V170" s="60"/>
      <c r="W170" s="60"/>
      <c r="X170" s="60"/>
      <c r="Y170" s="60"/>
      <c r="Z170" s="60"/>
      <c r="AA170" s="60"/>
      <c r="AB170" s="60"/>
      <c r="AC170" s="60"/>
      <c r="AD170" s="60"/>
      <c r="AE170" s="60" t="s">
        <v>2468</v>
      </c>
      <c r="AF170" s="60"/>
      <c r="AG170" s="60"/>
      <c r="AH170" s="60"/>
      <c r="AI170" s="60"/>
      <c r="AJ170" s="60"/>
      <c r="AK170" s="60" t="s">
        <v>2470</v>
      </c>
      <c r="AL170" s="87" t="s">
        <v>3390</v>
      </c>
      <c r="AM170" s="61"/>
      <c r="AN170" s="61"/>
      <c r="AO170" s="61"/>
      <c r="AP170" s="61"/>
      <c r="AQ170" s="61"/>
      <c r="AR170" s="61"/>
      <c r="AS170" s="62" t="s">
        <v>2955</v>
      </c>
      <c r="AT170" s="63" t="str">
        <f t="shared" si="4"/>
        <v>https://www.r-ict-advisor.jp/prom/chiiki_adviser/R8_profile/150_2026.pdf</v>
      </c>
      <c r="AU170" s="64" t="s">
        <v>2966</v>
      </c>
    </row>
    <row r="171" spans="1:47" s="43" customFormat="1" ht="41.5" customHeight="1">
      <c r="A171" s="80">
        <v>163</v>
      </c>
      <c r="B171" s="56"/>
      <c r="C171" s="57"/>
      <c r="D171" s="81" t="s">
        <v>3151</v>
      </c>
      <c r="E171" s="58" t="str">
        <f t="shared" si="5"/>
        <v>深田　秀実</v>
      </c>
      <c r="F171" s="59" t="s">
        <v>3331</v>
      </c>
      <c r="G171" s="60"/>
      <c r="H171" s="60"/>
      <c r="I171" s="60" t="s">
        <v>2466</v>
      </c>
      <c r="J171" s="60"/>
      <c r="K171" s="60"/>
      <c r="L171" s="60" t="s">
        <v>2466</v>
      </c>
      <c r="M171" s="60"/>
      <c r="N171" s="60"/>
      <c r="O171" s="60"/>
      <c r="P171" s="60"/>
      <c r="Q171" s="60"/>
      <c r="R171" s="60"/>
      <c r="S171" s="60" t="s">
        <v>2466</v>
      </c>
      <c r="T171" s="60"/>
      <c r="U171" s="60"/>
      <c r="V171" s="60"/>
      <c r="W171" s="60"/>
      <c r="X171" s="60"/>
      <c r="Y171" s="60"/>
      <c r="Z171" s="60"/>
      <c r="AA171" s="60"/>
      <c r="AB171" s="60"/>
      <c r="AC171" s="60"/>
      <c r="AD171" s="60"/>
      <c r="AE171" s="60"/>
      <c r="AF171" s="60"/>
      <c r="AG171" s="60" t="s">
        <v>2466</v>
      </c>
      <c r="AH171" s="60"/>
      <c r="AI171" s="60"/>
      <c r="AJ171" s="60"/>
      <c r="AK171" s="60"/>
      <c r="AL171" s="87" t="s">
        <v>3137</v>
      </c>
      <c r="AM171" s="61"/>
      <c r="AN171" s="61"/>
      <c r="AO171" s="61"/>
      <c r="AP171" s="61"/>
      <c r="AQ171" s="61"/>
      <c r="AR171" s="61"/>
      <c r="AS171" s="62" t="s">
        <v>3169</v>
      </c>
      <c r="AT171" s="63" t="str">
        <f t="shared" si="4"/>
        <v>https://www.r-ict-advisor.jp/prom/chiiki_adviser/R8_profile/222_2026.pdf</v>
      </c>
      <c r="AU171" s="64" t="s">
        <v>2577</v>
      </c>
    </row>
    <row r="172" spans="1:47" s="43" customFormat="1" ht="41.5" customHeight="1">
      <c r="A172" s="80">
        <v>164</v>
      </c>
      <c r="B172" s="56"/>
      <c r="C172" s="57"/>
      <c r="D172" s="81" t="s">
        <v>2957</v>
      </c>
      <c r="E172" s="58" t="str">
        <f t="shared" si="5"/>
        <v>福島　健一郎</v>
      </c>
      <c r="F172" s="59" t="s">
        <v>3262</v>
      </c>
      <c r="G172" s="60" t="s">
        <v>2466</v>
      </c>
      <c r="H172" s="60" t="s">
        <v>2470</v>
      </c>
      <c r="I172" s="60" t="s">
        <v>2466</v>
      </c>
      <c r="J172" s="60" t="s">
        <v>2470</v>
      </c>
      <c r="K172" s="60" t="s">
        <v>2470</v>
      </c>
      <c r="L172" s="60" t="s">
        <v>2470</v>
      </c>
      <c r="M172" s="60" t="s">
        <v>2470</v>
      </c>
      <c r="N172" s="60" t="s">
        <v>2466</v>
      </c>
      <c r="O172" s="60" t="s">
        <v>2470</v>
      </c>
      <c r="P172" s="60" t="s">
        <v>2470</v>
      </c>
      <c r="Q172" s="60" t="s">
        <v>2470</v>
      </c>
      <c r="R172" s="60"/>
      <c r="S172" s="60" t="s">
        <v>2470</v>
      </c>
      <c r="T172" s="60" t="s">
        <v>2470</v>
      </c>
      <c r="U172" s="60" t="s">
        <v>2470</v>
      </c>
      <c r="V172" s="60" t="s">
        <v>2470</v>
      </c>
      <c r="W172" s="60" t="s">
        <v>2470</v>
      </c>
      <c r="X172" s="60"/>
      <c r="Y172" s="60"/>
      <c r="Z172" s="60" t="s">
        <v>2466</v>
      </c>
      <c r="AA172" s="60" t="s">
        <v>2470</v>
      </c>
      <c r="AB172" s="60" t="s">
        <v>2470</v>
      </c>
      <c r="AC172" s="60" t="s">
        <v>2470</v>
      </c>
      <c r="AD172" s="60" t="s">
        <v>2470</v>
      </c>
      <c r="AE172" s="60" t="s">
        <v>2470</v>
      </c>
      <c r="AF172" s="60"/>
      <c r="AG172" s="60" t="s">
        <v>2466</v>
      </c>
      <c r="AH172" s="60"/>
      <c r="AI172" s="60" t="s">
        <v>2470</v>
      </c>
      <c r="AJ172" s="60"/>
      <c r="AK172" s="60" t="s">
        <v>2470</v>
      </c>
      <c r="AL172" s="87" t="s">
        <v>3391</v>
      </c>
      <c r="AM172" s="61"/>
      <c r="AN172" s="61"/>
      <c r="AO172" s="61"/>
      <c r="AP172" s="61"/>
      <c r="AQ172" s="61"/>
      <c r="AR172" s="61"/>
      <c r="AS172" s="62" t="s">
        <v>2958</v>
      </c>
      <c r="AT172" s="63" t="str">
        <f t="shared" si="4"/>
        <v>https://www.r-ict-advisor.jp/prom/chiiki_adviser/R8_profile/151_2026.pdf</v>
      </c>
      <c r="AU172" s="64" t="s">
        <v>2969</v>
      </c>
    </row>
    <row r="173" spans="1:47" s="43" customFormat="1" ht="41.5" customHeight="1">
      <c r="A173" s="80">
        <v>165</v>
      </c>
      <c r="B173" s="56"/>
      <c r="C173" s="57"/>
      <c r="D173" s="81" t="s">
        <v>2960</v>
      </c>
      <c r="E173" s="58" t="str">
        <f t="shared" si="5"/>
        <v>福田　浩一</v>
      </c>
      <c r="F173" s="59" t="s">
        <v>2961</v>
      </c>
      <c r="G173" s="60"/>
      <c r="H173" s="60" t="s">
        <v>2470</v>
      </c>
      <c r="I173" s="60"/>
      <c r="J173" s="60" t="s">
        <v>2470</v>
      </c>
      <c r="K173" s="60" t="s">
        <v>2470</v>
      </c>
      <c r="L173" s="60"/>
      <c r="M173" s="60"/>
      <c r="N173" s="60" t="s">
        <v>2470</v>
      </c>
      <c r="O173" s="60"/>
      <c r="P173" s="60"/>
      <c r="Q173" s="60"/>
      <c r="R173" s="60" t="s">
        <v>2470</v>
      </c>
      <c r="S173" s="60"/>
      <c r="T173" s="60"/>
      <c r="U173" s="60"/>
      <c r="V173" s="60" t="s">
        <v>2470</v>
      </c>
      <c r="W173" s="60" t="s">
        <v>2470</v>
      </c>
      <c r="X173" s="60"/>
      <c r="Y173" s="60"/>
      <c r="Z173" s="60"/>
      <c r="AA173" s="60"/>
      <c r="AB173" s="60" t="s">
        <v>2470</v>
      </c>
      <c r="AC173" s="60"/>
      <c r="AD173" s="60"/>
      <c r="AE173" s="60"/>
      <c r="AF173" s="60"/>
      <c r="AG173" s="60"/>
      <c r="AH173" s="60"/>
      <c r="AI173" s="60"/>
      <c r="AJ173" s="60"/>
      <c r="AK173" s="60"/>
      <c r="AL173" s="87" t="s">
        <v>3392</v>
      </c>
      <c r="AM173" s="61"/>
      <c r="AN173" s="61"/>
      <c r="AO173" s="61"/>
      <c r="AP173" s="61"/>
      <c r="AQ173" s="61"/>
      <c r="AR173" s="61"/>
      <c r="AS173" s="62" t="s">
        <v>2962</v>
      </c>
      <c r="AT173" s="63" t="str">
        <f t="shared" si="4"/>
        <v>https://www.r-ict-advisor.jp/prom/chiiki_adviser/R8_profile/152_2026.pdf</v>
      </c>
      <c r="AU173" s="64" t="s">
        <v>2972</v>
      </c>
    </row>
    <row r="174" spans="1:47" s="43" customFormat="1" ht="41.5" customHeight="1">
      <c r="A174" s="80">
        <v>166</v>
      </c>
      <c r="B174" s="56"/>
      <c r="C174" s="57"/>
      <c r="D174" s="81" t="s">
        <v>2964</v>
      </c>
      <c r="E174" s="58" t="str">
        <f t="shared" si="5"/>
        <v>福野　泰介</v>
      </c>
      <c r="F174" s="59" t="s">
        <v>3263</v>
      </c>
      <c r="G174" s="60"/>
      <c r="H174" s="60"/>
      <c r="I174" s="60"/>
      <c r="J174" s="60"/>
      <c r="K174" s="60" t="s">
        <v>2470</v>
      </c>
      <c r="L174" s="60"/>
      <c r="M174" s="60"/>
      <c r="N174" s="60"/>
      <c r="O174" s="60"/>
      <c r="P174" s="60"/>
      <c r="Q174" s="60"/>
      <c r="R174" s="60"/>
      <c r="S174" s="60"/>
      <c r="T174" s="60"/>
      <c r="U174" s="60"/>
      <c r="V174" s="60"/>
      <c r="W174" s="60"/>
      <c r="X174" s="60"/>
      <c r="Y174" s="60"/>
      <c r="Z174" s="60"/>
      <c r="AA174" s="60"/>
      <c r="AB174" s="60" t="s">
        <v>2470</v>
      </c>
      <c r="AC174" s="60"/>
      <c r="AD174" s="60" t="s">
        <v>2470</v>
      </c>
      <c r="AE174" s="60"/>
      <c r="AF174" s="60"/>
      <c r="AG174" s="60"/>
      <c r="AH174" s="60"/>
      <c r="AI174" s="60"/>
      <c r="AJ174" s="60"/>
      <c r="AK174" s="60"/>
      <c r="AL174" s="87" t="s">
        <v>3137</v>
      </c>
      <c r="AM174" s="61"/>
      <c r="AN174" s="61"/>
      <c r="AO174" s="61"/>
      <c r="AP174" s="61"/>
      <c r="AQ174" s="61"/>
      <c r="AR174" s="61"/>
      <c r="AS174" s="62" t="s">
        <v>2965</v>
      </c>
      <c r="AT174" s="63" t="str">
        <f t="shared" si="4"/>
        <v>https://www.r-ict-advisor.jp/prom/chiiki_adviser/R8_profile/153_2026.pdf</v>
      </c>
      <c r="AU174" s="64" t="s">
        <v>2975</v>
      </c>
    </row>
    <row r="175" spans="1:47" s="43" customFormat="1" ht="41.5" customHeight="1">
      <c r="A175" s="80">
        <v>167</v>
      </c>
      <c r="B175" s="56"/>
      <c r="C175" s="57"/>
      <c r="D175" s="81" t="s">
        <v>2967</v>
      </c>
      <c r="E175" s="58" t="str">
        <f t="shared" si="5"/>
        <v>福本　昌弘</v>
      </c>
      <c r="F175" s="59" t="s">
        <v>3332</v>
      </c>
      <c r="G175" s="60"/>
      <c r="H175" s="60" t="s">
        <v>2466</v>
      </c>
      <c r="I175" s="60"/>
      <c r="J175" s="60" t="s">
        <v>2466</v>
      </c>
      <c r="K175" s="60"/>
      <c r="L175" s="60" t="s">
        <v>2466</v>
      </c>
      <c r="M175" s="60"/>
      <c r="N175" s="60"/>
      <c r="O175" s="60" t="s">
        <v>2470</v>
      </c>
      <c r="P175" s="60"/>
      <c r="Q175" s="60"/>
      <c r="R175" s="60" t="s">
        <v>2470</v>
      </c>
      <c r="S175" s="60" t="s">
        <v>2470</v>
      </c>
      <c r="T175" s="60"/>
      <c r="U175" s="60"/>
      <c r="V175" s="60" t="s">
        <v>2466</v>
      </c>
      <c r="W175" s="60" t="s">
        <v>2466</v>
      </c>
      <c r="X175" s="60" t="s">
        <v>2470</v>
      </c>
      <c r="Y175" s="60" t="s">
        <v>2470</v>
      </c>
      <c r="Z175" s="60" t="s">
        <v>2466</v>
      </c>
      <c r="AA175" s="60" t="s">
        <v>2466</v>
      </c>
      <c r="AB175" s="60" t="s">
        <v>2466</v>
      </c>
      <c r="AC175" s="60" t="s">
        <v>2466</v>
      </c>
      <c r="AD175" s="60" t="s">
        <v>2466</v>
      </c>
      <c r="AE175" s="60"/>
      <c r="AF175" s="60" t="s">
        <v>2466</v>
      </c>
      <c r="AG175" s="60" t="s">
        <v>2470</v>
      </c>
      <c r="AH175" s="60" t="s">
        <v>2470</v>
      </c>
      <c r="AI175" s="60" t="s">
        <v>2466</v>
      </c>
      <c r="AJ175" s="60" t="s">
        <v>2466</v>
      </c>
      <c r="AK175" s="60"/>
      <c r="AL175" s="87" t="s">
        <v>3137</v>
      </c>
      <c r="AM175" s="61"/>
      <c r="AN175" s="61"/>
      <c r="AO175" s="61"/>
      <c r="AP175" s="61"/>
      <c r="AQ175" s="61"/>
      <c r="AR175" s="61"/>
      <c r="AS175" s="62" t="s">
        <v>2968</v>
      </c>
      <c r="AT175" s="63" t="str">
        <f t="shared" si="4"/>
        <v>https://www.r-ict-advisor.jp/prom/chiiki_adviser/R8_profile/154_2026.pdf</v>
      </c>
      <c r="AU175" s="64" t="s">
        <v>2978</v>
      </c>
    </row>
    <row r="176" spans="1:47" s="43" customFormat="1" ht="41.5" customHeight="1">
      <c r="A176" s="80">
        <v>168</v>
      </c>
      <c r="B176" s="56"/>
      <c r="C176" s="57"/>
      <c r="D176" s="81" t="s">
        <v>2970</v>
      </c>
      <c r="E176" s="58" t="str">
        <f t="shared" si="5"/>
        <v>藤井　智史</v>
      </c>
      <c r="F176" s="59" t="s">
        <v>3264</v>
      </c>
      <c r="G176" s="60"/>
      <c r="H176" s="60"/>
      <c r="I176" s="60"/>
      <c r="J176" s="60"/>
      <c r="K176" s="60"/>
      <c r="L176" s="60"/>
      <c r="M176" s="60"/>
      <c r="N176" s="60"/>
      <c r="O176" s="60"/>
      <c r="P176" s="60"/>
      <c r="Q176" s="60"/>
      <c r="R176" s="60" t="s">
        <v>2470</v>
      </c>
      <c r="S176" s="60"/>
      <c r="T176" s="60"/>
      <c r="U176" s="60"/>
      <c r="V176" s="60"/>
      <c r="W176" s="60"/>
      <c r="X176" s="60" t="s">
        <v>2466</v>
      </c>
      <c r="Y176" s="60"/>
      <c r="Z176" s="60"/>
      <c r="AA176" s="60"/>
      <c r="AB176" s="60"/>
      <c r="AC176" s="60"/>
      <c r="AD176" s="60"/>
      <c r="AE176" s="60"/>
      <c r="AF176" s="60"/>
      <c r="AG176" s="60"/>
      <c r="AH176" s="60"/>
      <c r="AI176" s="60"/>
      <c r="AJ176" s="60"/>
      <c r="AK176" s="60"/>
      <c r="AL176" s="87" t="s">
        <v>3137</v>
      </c>
      <c r="AM176" s="61"/>
      <c r="AN176" s="61"/>
      <c r="AO176" s="61"/>
      <c r="AP176" s="61"/>
      <c r="AQ176" s="61"/>
      <c r="AR176" s="61"/>
      <c r="AS176" s="62" t="s">
        <v>2971</v>
      </c>
      <c r="AT176" s="63" t="str">
        <f t="shared" si="4"/>
        <v>https://www.r-ict-advisor.jp/prom/chiiki_adviser/R8_profile/155_2026.pdf</v>
      </c>
      <c r="AU176" s="64" t="s">
        <v>2981</v>
      </c>
    </row>
    <row r="177" spans="1:47" s="43" customFormat="1" ht="41.5" customHeight="1">
      <c r="A177" s="80">
        <v>169</v>
      </c>
      <c r="B177" s="56"/>
      <c r="C177" s="57"/>
      <c r="D177" s="81" t="s">
        <v>2973</v>
      </c>
      <c r="E177" s="58" t="str">
        <f t="shared" si="5"/>
        <v>藤井　靖史</v>
      </c>
      <c r="F177" s="59" t="s">
        <v>3265</v>
      </c>
      <c r="G177" s="60" t="s">
        <v>2466</v>
      </c>
      <c r="H177" s="60"/>
      <c r="I177" s="60" t="s">
        <v>2470</v>
      </c>
      <c r="J177" s="60" t="s">
        <v>2470</v>
      </c>
      <c r="K177" s="60" t="s">
        <v>2470</v>
      </c>
      <c r="L177" s="60" t="s">
        <v>2470</v>
      </c>
      <c r="M177" s="60" t="s">
        <v>2470</v>
      </c>
      <c r="N177" s="60"/>
      <c r="O177" s="60"/>
      <c r="P177" s="60" t="s">
        <v>2470</v>
      </c>
      <c r="Q177" s="60"/>
      <c r="R177" s="60"/>
      <c r="S177" s="60" t="s">
        <v>2466</v>
      </c>
      <c r="T177" s="60"/>
      <c r="U177" s="60" t="s">
        <v>2470</v>
      </c>
      <c r="V177" s="60" t="s">
        <v>2470</v>
      </c>
      <c r="W177" s="60" t="s">
        <v>2470</v>
      </c>
      <c r="X177" s="60"/>
      <c r="Y177" s="60"/>
      <c r="Z177" s="60"/>
      <c r="AA177" s="60"/>
      <c r="AB177" s="60"/>
      <c r="AC177" s="60"/>
      <c r="AD177" s="60" t="s">
        <v>2470</v>
      </c>
      <c r="AE177" s="60" t="s">
        <v>2470</v>
      </c>
      <c r="AF177" s="60"/>
      <c r="AG177" s="60"/>
      <c r="AH177" s="60"/>
      <c r="AI177" s="60"/>
      <c r="AJ177" s="60"/>
      <c r="AK177" s="60" t="s">
        <v>2470</v>
      </c>
      <c r="AL177" s="87" t="s">
        <v>3393</v>
      </c>
      <c r="AM177" s="61"/>
      <c r="AN177" s="61"/>
      <c r="AO177" s="61"/>
      <c r="AP177" s="61"/>
      <c r="AQ177" s="61"/>
      <c r="AR177" s="61"/>
      <c r="AS177" s="62" t="s">
        <v>2974</v>
      </c>
      <c r="AT177" s="63" t="str">
        <f t="shared" si="4"/>
        <v>https://www.r-ict-advisor.jp/prom/chiiki_adviser/R8_profile/156_2026.pdf</v>
      </c>
      <c r="AU177" s="64" t="s">
        <v>2984</v>
      </c>
    </row>
    <row r="178" spans="1:47" s="43" customFormat="1" ht="41.5" customHeight="1">
      <c r="A178" s="80">
        <v>170</v>
      </c>
      <c r="B178" s="56"/>
      <c r="C178" s="57"/>
      <c r="D178" s="81" t="s">
        <v>2976</v>
      </c>
      <c r="E178" s="58" t="str">
        <f t="shared" si="5"/>
        <v>藤村　裕一</v>
      </c>
      <c r="F178" s="59" t="s">
        <v>3333</v>
      </c>
      <c r="G178" s="60"/>
      <c r="H178" s="60"/>
      <c r="I178" s="60"/>
      <c r="J178" s="60" t="s">
        <v>2470</v>
      </c>
      <c r="K178" s="60"/>
      <c r="L178" s="60"/>
      <c r="M178" s="60"/>
      <c r="N178" s="60"/>
      <c r="O178" s="60"/>
      <c r="P178" s="60"/>
      <c r="Q178" s="60"/>
      <c r="R178" s="60"/>
      <c r="S178" s="60"/>
      <c r="T178" s="60"/>
      <c r="U178" s="60"/>
      <c r="V178" s="60"/>
      <c r="W178" s="60" t="s">
        <v>2470</v>
      </c>
      <c r="X178" s="60" t="s">
        <v>2470</v>
      </c>
      <c r="Y178" s="60"/>
      <c r="Z178" s="60" t="s">
        <v>2470</v>
      </c>
      <c r="AA178" s="60"/>
      <c r="AB178" s="60" t="s">
        <v>2470</v>
      </c>
      <c r="AC178" s="60"/>
      <c r="AD178" s="60"/>
      <c r="AE178" s="60"/>
      <c r="AF178" s="60" t="s">
        <v>2470</v>
      </c>
      <c r="AG178" s="60" t="s">
        <v>2470</v>
      </c>
      <c r="AH178" s="60" t="s">
        <v>2470</v>
      </c>
      <c r="AI178" s="60"/>
      <c r="AJ178" s="60"/>
      <c r="AK178" s="60"/>
      <c r="AL178" s="87" t="s">
        <v>3137</v>
      </c>
      <c r="AM178" s="61"/>
      <c r="AN178" s="61"/>
      <c r="AO178" s="61"/>
      <c r="AP178" s="61"/>
      <c r="AQ178" s="61"/>
      <c r="AR178" s="61"/>
      <c r="AS178" s="62" t="s">
        <v>2977</v>
      </c>
      <c r="AT178" s="63" t="str">
        <f t="shared" si="4"/>
        <v>https://www.r-ict-advisor.jp/prom/chiiki_adviser/R8_profile/157_2026.pdf</v>
      </c>
      <c r="AU178" s="64" t="s">
        <v>2987</v>
      </c>
    </row>
    <row r="179" spans="1:47" s="43" customFormat="1" ht="41.5" customHeight="1">
      <c r="A179" s="80">
        <v>171</v>
      </c>
      <c r="B179" s="56"/>
      <c r="C179" s="57"/>
      <c r="D179" s="81" t="s">
        <v>2979</v>
      </c>
      <c r="E179" s="58" t="str">
        <f t="shared" si="5"/>
        <v>武城　文明</v>
      </c>
      <c r="F179" s="59" t="s">
        <v>3334</v>
      </c>
      <c r="G179" s="60" t="s">
        <v>2470</v>
      </c>
      <c r="H179" s="60" t="s">
        <v>2470</v>
      </c>
      <c r="I179" s="60" t="s">
        <v>2470</v>
      </c>
      <c r="J179" s="60" t="s">
        <v>2470</v>
      </c>
      <c r="K179" s="60" t="s">
        <v>2470</v>
      </c>
      <c r="L179" s="60" t="s">
        <v>2466</v>
      </c>
      <c r="M179" s="60" t="s">
        <v>2466</v>
      </c>
      <c r="N179" s="60" t="s">
        <v>2466</v>
      </c>
      <c r="O179" s="60" t="s">
        <v>2470</v>
      </c>
      <c r="P179" s="60" t="s">
        <v>2466</v>
      </c>
      <c r="Q179" s="60" t="s">
        <v>2466</v>
      </c>
      <c r="R179" s="60" t="s">
        <v>2466</v>
      </c>
      <c r="S179" s="60" t="s">
        <v>2470</v>
      </c>
      <c r="T179" s="60" t="s">
        <v>2470</v>
      </c>
      <c r="U179" s="60" t="s">
        <v>2470</v>
      </c>
      <c r="V179" s="60" t="s">
        <v>2470</v>
      </c>
      <c r="W179" s="60" t="s">
        <v>2470</v>
      </c>
      <c r="X179" s="60" t="s">
        <v>2470</v>
      </c>
      <c r="Y179" s="60" t="s">
        <v>2470</v>
      </c>
      <c r="Z179" s="60" t="s">
        <v>2470</v>
      </c>
      <c r="AA179" s="60" t="s">
        <v>2470</v>
      </c>
      <c r="AB179" s="60" t="s">
        <v>2470</v>
      </c>
      <c r="AC179" s="60" t="s">
        <v>2470</v>
      </c>
      <c r="AD179" s="60" t="s">
        <v>2470</v>
      </c>
      <c r="AE179" s="60" t="s">
        <v>2470</v>
      </c>
      <c r="AF179" s="60" t="s">
        <v>2470</v>
      </c>
      <c r="AG179" s="60" t="s">
        <v>2470</v>
      </c>
      <c r="AH179" s="60" t="s">
        <v>2470</v>
      </c>
      <c r="AI179" s="60" t="s">
        <v>2470</v>
      </c>
      <c r="AJ179" s="60" t="s">
        <v>2470</v>
      </c>
      <c r="AK179" s="60"/>
      <c r="AL179" s="87" t="s">
        <v>3137</v>
      </c>
      <c r="AM179" s="61"/>
      <c r="AN179" s="61"/>
      <c r="AO179" s="61"/>
      <c r="AP179" s="61"/>
      <c r="AQ179" s="61"/>
      <c r="AR179" s="61"/>
      <c r="AS179" s="62" t="s">
        <v>2980</v>
      </c>
      <c r="AT179" s="63" t="str">
        <f t="shared" si="4"/>
        <v>https://www.r-ict-advisor.jp/prom/chiiki_adviser/R8_profile/158_2026.pdf</v>
      </c>
      <c r="AU179" s="64" t="s">
        <v>2990</v>
      </c>
    </row>
    <row r="180" spans="1:47" s="43" customFormat="1" ht="41.5" customHeight="1">
      <c r="A180" s="80">
        <v>172</v>
      </c>
      <c r="B180" s="56"/>
      <c r="C180" s="57"/>
      <c r="D180" s="81" t="s">
        <v>2982</v>
      </c>
      <c r="E180" s="58" t="str">
        <f t="shared" si="5"/>
        <v>古川　泰人</v>
      </c>
      <c r="F180" s="59" t="s">
        <v>3266</v>
      </c>
      <c r="G180" s="60"/>
      <c r="H180" s="60"/>
      <c r="I180" s="60"/>
      <c r="J180" s="60"/>
      <c r="K180" s="60"/>
      <c r="L180" s="60"/>
      <c r="M180" s="60"/>
      <c r="N180" s="60"/>
      <c r="O180" s="60"/>
      <c r="P180" s="60"/>
      <c r="Q180" s="60"/>
      <c r="R180" s="60"/>
      <c r="S180" s="60"/>
      <c r="T180" s="60"/>
      <c r="U180" s="60"/>
      <c r="V180" s="60"/>
      <c r="W180" s="60"/>
      <c r="X180" s="60"/>
      <c r="Y180" s="60"/>
      <c r="Z180" s="60"/>
      <c r="AA180" s="60"/>
      <c r="AB180" s="60"/>
      <c r="AC180" s="60"/>
      <c r="AD180" s="60" t="s">
        <v>2470</v>
      </c>
      <c r="AE180" s="60" t="s">
        <v>2470</v>
      </c>
      <c r="AF180" s="60"/>
      <c r="AG180" s="60"/>
      <c r="AH180" s="60"/>
      <c r="AI180" s="60"/>
      <c r="AJ180" s="60"/>
      <c r="AK180" s="60"/>
      <c r="AL180" s="87" t="s">
        <v>3137</v>
      </c>
      <c r="AM180" s="61"/>
      <c r="AN180" s="61"/>
      <c r="AO180" s="61"/>
      <c r="AP180" s="61"/>
      <c r="AQ180" s="61"/>
      <c r="AR180" s="61"/>
      <c r="AS180" s="62" t="s">
        <v>2983</v>
      </c>
      <c r="AT180" s="63" t="str">
        <f t="shared" si="4"/>
        <v>https://www.r-ict-advisor.jp/prom/chiiki_adviser/R8_profile/159_2026.pdf</v>
      </c>
      <c r="AU180" s="64" t="s">
        <v>2993</v>
      </c>
    </row>
    <row r="181" spans="1:47" s="43" customFormat="1" ht="41.5" customHeight="1">
      <c r="A181" s="80">
        <v>173</v>
      </c>
      <c r="B181" s="56"/>
      <c r="C181" s="57"/>
      <c r="D181" s="81" t="s">
        <v>2985</v>
      </c>
      <c r="E181" s="58" t="str">
        <f t="shared" si="5"/>
        <v>古屋　弘</v>
      </c>
      <c r="F181" s="59" t="s">
        <v>3267</v>
      </c>
      <c r="G181" s="60"/>
      <c r="H181" s="60"/>
      <c r="I181" s="60"/>
      <c r="J181" s="60"/>
      <c r="K181" s="60"/>
      <c r="L181" s="60" t="s">
        <v>2470</v>
      </c>
      <c r="M181" s="60"/>
      <c r="N181" s="60"/>
      <c r="O181" s="60"/>
      <c r="P181" s="60"/>
      <c r="Q181" s="60"/>
      <c r="R181" s="60"/>
      <c r="S181" s="60" t="s">
        <v>2470</v>
      </c>
      <c r="T181" s="60"/>
      <c r="U181" s="60"/>
      <c r="V181" s="60"/>
      <c r="W181" s="60"/>
      <c r="X181" s="60" t="s">
        <v>2466</v>
      </c>
      <c r="Y181" s="60" t="s">
        <v>2470</v>
      </c>
      <c r="Z181" s="60"/>
      <c r="AA181" s="60"/>
      <c r="AB181" s="60"/>
      <c r="AC181" s="60"/>
      <c r="AD181" s="60" t="s">
        <v>2466</v>
      </c>
      <c r="AE181" s="60"/>
      <c r="AF181" s="60"/>
      <c r="AG181" s="60"/>
      <c r="AH181" s="60"/>
      <c r="AI181" s="60"/>
      <c r="AJ181" s="60"/>
      <c r="AK181" s="60"/>
      <c r="AL181" s="87" t="s">
        <v>3137</v>
      </c>
      <c r="AM181" s="61"/>
      <c r="AN181" s="61"/>
      <c r="AO181" s="61"/>
      <c r="AP181" s="61"/>
      <c r="AQ181" s="61"/>
      <c r="AR181" s="61"/>
      <c r="AS181" s="62" t="s">
        <v>2986</v>
      </c>
      <c r="AT181" s="63" t="str">
        <f t="shared" si="4"/>
        <v>https://www.r-ict-advisor.jp/prom/chiiki_adviser/R8_profile/160_2026.pdf</v>
      </c>
      <c r="AU181" s="64" t="s">
        <v>2996</v>
      </c>
    </row>
    <row r="182" spans="1:47" s="43" customFormat="1" ht="41.5" customHeight="1">
      <c r="A182" s="80">
        <v>174</v>
      </c>
      <c r="B182" s="56"/>
      <c r="C182" s="57"/>
      <c r="D182" s="81" t="s">
        <v>2988</v>
      </c>
      <c r="E182" s="58" t="str">
        <f t="shared" si="5"/>
        <v>不破　泰</v>
      </c>
      <c r="F182" s="59" t="s">
        <v>3335</v>
      </c>
      <c r="G182" s="60" t="s">
        <v>2466</v>
      </c>
      <c r="H182" s="60" t="s">
        <v>2466</v>
      </c>
      <c r="I182" s="60" t="s">
        <v>2466</v>
      </c>
      <c r="J182" s="60" t="s">
        <v>2466</v>
      </c>
      <c r="K182" s="60"/>
      <c r="L182" s="60" t="s">
        <v>2470</v>
      </c>
      <c r="M182" s="60"/>
      <c r="N182" s="60" t="s">
        <v>2466</v>
      </c>
      <c r="O182" s="60" t="s">
        <v>2466</v>
      </c>
      <c r="P182" s="60" t="s">
        <v>2466</v>
      </c>
      <c r="Q182" s="60"/>
      <c r="R182" s="60" t="s">
        <v>2466</v>
      </c>
      <c r="S182" s="60" t="s">
        <v>2470</v>
      </c>
      <c r="T182" s="60" t="s">
        <v>2466</v>
      </c>
      <c r="U182" s="60"/>
      <c r="V182" s="60" t="s">
        <v>2466</v>
      </c>
      <c r="W182" s="60" t="s">
        <v>2466</v>
      </c>
      <c r="X182" s="60" t="s">
        <v>2470</v>
      </c>
      <c r="Y182" s="60" t="s">
        <v>2470</v>
      </c>
      <c r="Z182" s="60" t="s">
        <v>2466</v>
      </c>
      <c r="AA182" s="60" t="s">
        <v>2466</v>
      </c>
      <c r="AB182" s="60" t="s">
        <v>2470</v>
      </c>
      <c r="AC182" s="60" t="s">
        <v>2466</v>
      </c>
      <c r="AD182" s="60" t="s">
        <v>2466</v>
      </c>
      <c r="AE182" s="60"/>
      <c r="AF182" s="60" t="s">
        <v>2466</v>
      </c>
      <c r="AG182" s="60" t="s">
        <v>2466</v>
      </c>
      <c r="AH182" s="60" t="s">
        <v>2466</v>
      </c>
      <c r="AI182" s="60" t="s">
        <v>2466</v>
      </c>
      <c r="AJ182" s="60" t="s">
        <v>2466</v>
      </c>
      <c r="AK182" s="60"/>
      <c r="AL182" s="87" t="s">
        <v>3137</v>
      </c>
      <c r="AM182" s="61"/>
      <c r="AN182" s="61"/>
      <c r="AO182" s="61"/>
      <c r="AP182" s="61"/>
      <c r="AQ182" s="61"/>
      <c r="AR182" s="61"/>
      <c r="AS182" s="62" t="s">
        <v>2989</v>
      </c>
      <c r="AT182" s="63" t="str">
        <f t="shared" si="4"/>
        <v>https://www.r-ict-advisor.jp/prom/chiiki_adviser/R8_profile/161_2026.pdf</v>
      </c>
      <c r="AU182" s="64" t="s">
        <v>2999</v>
      </c>
    </row>
    <row r="183" spans="1:47" s="43" customFormat="1" ht="41.5" customHeight="1">
      <c r="A183" s="80">
        <v>175</v>
      </c>
      <c r="B183" s="56"/>
      <c r="C183" s="57"/>
      <c r="D183" s="81" t="s">
        <v>2991</v>
      </c>
      <c r="E183" s="58" t="str">
        <f t="shared" si="5"/>
        <v>別所　正博</v>
      </c>
      <c r="F183" s="59" t="s">
        <v>3268</v>
      </c>
      <c r="G183" s="60"/>
      <c r="H183" s="60"/>
      <c r="I183" s="60"/>
      <c r="J183" s="60"/>
      <c r="K183" s="60"/>
      <c r="L183" s="60" t="s">
        <v>2466</v>
      </c>
      <c r="M183" s="60"/>
      <c r="N183" s="60"/>
      <c r="O183" s="60"/>
      <c r="P183" s="60" t="s">
        <v>2466</v>
      </c>
      <c r="Q183" s="60"/>
      <c r="R183" s="60"/>
      <c r="S183" s="60"/>
      <c r="T183" s="60"/>
      <c r="U183" s="60"/>
      <c r="V183" s="60" t="s">
        <v>2466</v>
      </c>
      <c r="W183" s="60" t="s">
        <v>2466</v>
      </c>
      <c r="X183" s="60"/>
      <c r="Y183" s="60"/>
      <c r="Z183" s="60"/>
      <c r="AA183" s="60"/>
      <c r="AB183" s="60" t="s">
        <v>2466</v>
      </c>
      <c r="AC183" s="60"/>
      <c r="AD183" s="60" t="s">
        <v>2470</v>
      </c>
      <c r="AE183" s="60"/>
      <c r="AF183" s="60"/>
      <c r="AG183" s="60"/>
      <c r="AH183" s="60"/>
      <c r="AI183" s="60"/>
      <c r="AJ183" s="60"/>
      <c r="AK183" s="60"/>
      <c r="AL183" s="87" t="s">
        <v>3137</v>
      </c>
      <c r="AM183" s="61"/>
      <c r="AN183" s="61"/>
      <c r="AO183" s="61"/>
      <c r="AP183" s="61"/>
      <c r="AQ183" s="61"/>
      <c r="AR183" s="61"/>
      <c r="AS183" s="62" t="s">
        <v>2992</v>
      </c>
      <c r="AT183" s="63" t="str">
        <f t="shared" si="4"/>
        <v>https://www.r-ict-advisor.jp/prom/chiiki_adviser/R8_profile/162_2026.pdf</v>
      </c>
      <c r="AU183" s="64" t="s">
        <v>3002</v>
      </c>
    </row>
    <row r="184" spans="1:47" s="43" customFormat="1" ht="41.5" customHeight="1">
      <c r="A184" s="80">
        <v>176</v>
      </c>
      <c r="B184" s="56"/>
      <c r="C184" s="57"/>
      <c r="D184" s="81" t="s">
        <v>2994</v>
      </c>
      <c r="E184" s="58" t="str">
        <f t="shared" si="5"/>
        <v>星野　晃一郎</v>
      </c>
      <c r="F184" s="59" t="s">
        <v>3269</v>
      </c>
      <c r="G184" s="60"/>
      <c r="H184" s="60" t="s">
        <v>2470</v>
      </c>
      <c r="I184" s="60" t="s">
        <v>2470</v>
      </c>
      <c r="J184" s="60" t="s">
        <v>2470</v>
      </c>
      <c r="K184" s="60" t="s">
        <v>2470</v>
      </c>
      <c r="L184" s="60"/>
      <c r="M184" s="60"/>
      <c r="N184" s="60"/>
      <c r="O184" s="60"/>
      <c r="P184" s="60"/>
      <c r="Q184" s="60" t="s">
        <v>2470</v>
      </c>
      <c r="R184" s="60"/>
      <c r="S184" s="60" t="s">
        <v>2470</v>
      </c>
      <c r="T184" s="60"/>
      <c r="U184" s="60" t="s">
        <v>2470</v>
      </c>
      <c r="V184" s="60" t="s">
        <v>2470</v>
      </c>
      <c r="W184" s="60" t="s">
        <v>2470</v>
      </c>
      <c r="X184" s="60"/>
      <c r="Y184" s="60"/>
      <c r="Z184" s="60" t="s">
        <v>2470</v>
      </c>
      <c r="AA184" s="60"/>
      <c r="AB184" s="60" t="s">
        <v>2470</v>
      </c>
      <c r="AC184" s="60" t="s">
        <v>2470</v>
      </c>
      <c r="AD184" s="60"/>
      <c r="AE184" s="60"/>
      <c r="AF184" s="60"/>
      <c r="AG184" s="60"/>
      <c r="AH184" s="60"/>
      <c r="AI184" s="60"/>
      <c r="AJ184" s="60"/>
      <c r="AK184" s="60" t="s">
        <v>2470</v>
      </c>
      <c r="AL184" s="87" t="s">
        <v>3137</v>
      </c>
      <c r="AM184" s="61"/>
      <c r="AN184" s="61"/>
      <c r="AO184" s="61"/>
      <c r="AP184" s="61"/>
      <c r="AQ184" s="61"/>
      <c r="AR184" s="61"/>
      <c r="AS184" s="62" t="s">
        <v>2995</v>
      </c>
      <c r="AT184" s="63" t="str">
        <f t="shared" si="4"/>
        <v>https://www.r-ict-advisor.jp/prom/chiiki_adviser/R8_profile/163_2026.pdf</v>
      </c>
      <c r="AU184" s="64" t="s">
        <v>3005</v>
      </c>
    </row>
    <row r="185" spans="1:47" s="43" customFormat="1" ht="41.5" customHeight="1">
      <c r="A185" s="80">
        <v>177</v>
      </c>
      <c r="B185" s="56"/>
      <c r="C185" s="57"/>
      <c r="D185" s="81" t="s">
        <v>2997</v>
      </c>
      <c r="E185" s="58" t="str">
        <f t="shared" si="5"/>
        <v>細川　哲星</v>
      </c>
      <c r="F185" s="59" t="s">
        <v>3270</v>
      </c>
      <c r="G185" s="60" t="s">
        <v>2470</v>
      </c>
      <c r="H185" s="60" t="s">
        <v>2470</v>
      </c>
      <c r="I185" s="60" t="s">
        <v>2470</v>
      </c>
      <c r="J185" s="60"/>
      <c r="K185" s="60" t="s">
        <v>2470</v>
      </c>
      <c r="L185" s="60" t="s">
        <v>2470</v>
      </c>
      <c r="M185" s="60" t="s">
        <v>2470</v>
      </c>
      <c r="N185" s="60" t="s">
        <v>2470</v>
      </c>
      <c r="O185" s="60" t="s">
        <v>2470</v>
      </c>
      <c r="P185" s="60" t="s">
        <v>2470</v>
      </c>
      <c r="Q185" s="60" t="s">
        <v>2470</v>
      </c>
      <c r="R185" s="60" t="s">
        <v>2470</v>
      </c>
      <c r="S185" s="60" t="s">
        <v>2470</v>
      </c>
      <c r="T185" s="60" t="s">
        <v>2470</v>
      </c>
      <c r="U185" s="60" t="s">
        <v>2470</v>
      </c>
      <c r="V185" s="60" t="s">
        <v>2470</v>
      </c>
      <c r="W185" s="60" t="s">
        <v>2470</v>
      </c>
      <c r="X185" s="60"/>
      <c r="Y185" s="60"/>
      <c r="Z185" s="60"/>
      <c r="AA185" s="60"/>
      <c r="AB185" s="60" t="s">
        <v>2470</v>
      </c>
      <c r="AC185" s="60" t="s">
        <v>2470</v>
      </c>
      <c r="AD185" s="60" t="s">
        <v>2470</v>
      </c>
      <c r="AE185" s="60" t="s">
        <v>2470</v>
      </c>
      <c r="AF185" s="60"/>
      <c r="AG185" s="60"/>
      <c r="AH185" s="60"/>
      <c r="AI185" s="60"/>
      <c r="AJ185" s="60"/>
      <c r="AK185" s="60"/>
      <c r="AL185" s="87" t="s">
        <v>3137</v>
      </c>
      <c r="AM185" s="61"/>
      <c r="AN185" s="61"/>
      <c r="AO185" s="61"/>
      <c r="AP185" s="61"/>
      <c r="AQ185" s="61"/>
      <c r="AR185" s="61"/>
      <c r="AS185" s="62" t="s">
        <v>2998</v>
      </c>
      <c r="AT185" s="63" t="str">
        <f t="shared" si="4"/>
        <v>https://www.r-ict-advisor.jp/prom/chiiki_adviser/R8_profile/164_2026.pdf</v>
      </c>
      <c r="AU185" s="64" t="s">
        <v>3008</v>
      </c>
    </row>
    <row r="186" spans="1:47" s="43" customFormat="1" ht="41.5" customHeight="1">
      <c r="A186" s="80">
        <v>178</v>
      </c>
      <c r="B186" s="56"/>
      <c r="C186" s="57"/>
      <c r="D186" s="81" t="s">
        <v>3000</v>
      </c>
      <c r="E186" s="58" t="str">
        <f t="shared" si="5"/>
        <v>本多　康幸</v>
      </c>
      <c r="F186" s="59" t="s">
        <v>3336</v>
      </c>
      <c r="G186" s="60"/>
      <c r="H186" s="60" t="s">
        <v>2468</v>
      </c>
      <c r="I186" s="60" t="s">
        <v>2470</v>
      </c>
      <c r="J186" s="60"/>
      <c r="K186" s="60"/>
      <c r="L186" s="60"/>
      <c r="M186" s="60"/>
      <c r="N186" s="60"/>
      <c r="O186" s="60"/>
      <c r="P186" s="60"/>
      <c r="Q186" s="60"/>
      <c r="R186" s="60"/>
      <c r="S186" s="60" t="s">
        <v>2468</v>
      </c>
      <c r="T186" s="60" t="s">
        <v>2468</v>
      </c>
      <c r="U186" s="60" t="s">
        <v>2470</v>
      </c>
      <c r="V186" s="60" t="s">
        <v>2468</v>
      </c>
      <c r="W186" s="60" t="s">
        <v>2468</v>
      </c>
      <c r="X186" s="60" t="s">
        <v>2468</v>
      </c>
      <c r="Y186" s="60"/>
      <c r="Z186" s="60" t="s">
        <v>2468</v>
      </c>
      <c r="AA186" s="60" t="s">
        <v>2468</v>
      </c>
      <c r="AB186" s="60"/>
      <c r="AC186" s="60"/>
      <c r="AD186" s="60" t="s">
        <v>2470</v>
      </c>
      <c r="AE186" s="60" t="s">
        <v>2468</v>
      </c>
      <c r="AF186" s="60" t="s">
        <v>2468</v>
      </c>
      <c r="AG186" s="60" t="s">
        <v>2468</v>
      </c>
      <c r="AH186" s="60" t="s">
        <v>2468</v>
      </c>
      <c r="AI186" s="60" t="s">
        <v>2470</v>
      </c>
      <c r="AJ186" s="60"/>
      <c r="AK186" s="60"/>
      <c r="AL186" s="87" t="s">
        <v>3137</v>
      </c>
      <c r="AM186" s="61"/>
      <c r="AN186" s="61"/>
      <c r="AO186" s="61"/>
      <c r="AP186" s="61"/>
      <c r="AQ186" s="61"/>
      <c r="AR186" s="61"/>
      <c r="AS186" s="62" t="s">
        <v>3001</v>
      </c>
      <c r="AT186" s="63" t="str">
        <f t="shared" si="4"/>
        <v>https://www.r-ict-advisor.jp/prom/chiiki_adviser/R8_profile/165_2026.pdf</v>
      </c>
      <c r="AU186" s="64" t="s">
        <v>3011</v>
      </c>
    </row>
    <row r="187" spans="1:47" s="43" customFormat="1" ht="41.5" customHeight="1">
      <c r="A187" s="80">
        <v>179</v>
      </c>
      <c r="B187" s="56"/>
      <c r="C187" s="57"/>
      <c r="D187" s="81" t="s">
        <v>3003</v>
      </c>
      <c r="E187" s="58" t="str">
        <f t="shared" si="5"/>
        <v>米田　剛</v>
      </c>
      <c r="F187" s="59" t="s">
        <v>3271</v>
      </c>
      <c r="G187" s="60"/>
      <c r="H187" s="60"/>
      <c r="I187" s="60" t="s">
        <v>2466</v>
      </c>
      <c r="J187" s="60"/>
      <c r="K187" s="60"/>
      <c r="L187" s="60" t="s">
        <v>2466</v>
      </c>
      <c r="M187" s="60"/>
      <c r="N187" s="60"/>
      <c r="O187" s="60"/>
      <c r="P187" s="60" t="s">
        <v>2466</v>
      </c>
      <c r="Q187" s="60"/>
      <c r="R187" s="60"/>
      <c r="S187" s="60"/>
      <c r="T187" s="60"/>
      <c r="U187" s="60"/>
      <c r="V187" s="60"/>
      <c r="W187" s="60" t="s">
        <v>2466</v>
      </c>
      <c r="X187" s="60"/>
      <c r="Y187" s="60"/>
      <c r="Z187" s="60"/>
      <c r="AA187" s="60"/>
      <c r="AB187" s="60"/>
      <c r="AC187" s="60"/>
      <c r="AD187" s="60" t="s">
        <v>2466</v>
      </c>
      <c r="AE187" s="60"/>
      <c r="AF187" s="60"/>
      <c r="AG187" s="60"/>
      <c r="AH187" s="60"/>
      <c r="AI187" s="60"/>
      <c r="AJ187" s="60"/>
      <c r="AK187" s="60"/>
      <c r="AL187" s="87" t="s">
        <v>3137</v>
      </c>
      <c r="AM187" s="61"/>
      <c r="AN187" s="61"/>
      <c r="AO187" s="61"/>
      <c r="AP187" s="61"/>
      <c r="AQ187" s="61"/>
      <c r="AR187" s="61"/>
      <c r="AS187" s="62" t="s">
        <v>3004</v>
      </c>
      <c r="AT187" s="63" t="str">
        <f t="shared" si="4"/>
        <v>https://www.r-ict-advisor.jp/prom/chiiki_adviser/R8_profile/166_2026.pdf</v>
      </c>
      <c r="AU187" s="64" t="s">
        <v>3014</v>
      </c>
    </row>
    <row r="188" spans="1:47" s="43" customFormat="1" ht="41.5" customHeight="1">
      <c r="A188" s="80">
        <v>180</v>
      </c>
      <c r="B188" s="56"/>
      <c r="C188" s="57"/>
      <c r="D188" s="81" t="s">
        <v>3006</v>
      </c>
      <c r="E188" s="58" t="str">
        <f t="shared" si="5"/>
        <v>前田　聰一郎</v>
      </c>
      <c r="F188" s="59" t="s">
        <v>3337</v>
      </c>
      <c r="G188" s="60"/>
      <c r="H188" s="60"/>
      <c r="I188" s="60" t="s">
        <v>2466</v>
      </c>
      <c r="J188" s="60"/>
      <c r="K188" s="60" t="s">
        <v>2470</v>
      </c>
      <c r="L188" s="60"/>
      <c r="M188" s="60" t="s">
        <v>2470</v>
      </c>
      <c r="N188" s="60"/>
      <c r="O188" s="60"/>
      <c r="P188" s="60"/>
      <c r="Q188" s="60"/>
      <c r="R188" s="60"/>
      <c r="S188" s="60"/>
      <c r="T188" s="60" t="s">
        <v>2470</v>
      </c>
      <c r="U188" s="60" t="s">
        <v>2470</v>
      </c>
      <c r="V188" s="60" t="s">
        <v>2470</v>
      </c>
      <c r="W188" s="60" t="s">
        <v>2470</v>
      </c>
      <c r="X188" s="60"/>
      <c r="Y188" s="60"/>
      <c r="Z188" s="60"/>
      <c r="AA188" s="60"/>
      <c r="AB188" s="60"/>
      <c r="AC188" s="60"/>
      <c r="AD188" s="60"/>
      <c r="AE188" s="60"/>
      <c r="AF188" s="60"/>
      <c r="AG188" s="60"/>
      <c r="AH188" s="60"/>
      <c r="AI188" s="60"/>
      <c r="AJ188" s="60"/>
      <c r="AK188" s="60" t="s">
        <v>2470</v>
      </c>
      <c r="AL188" s="87" t="s">
        <v>3394</v>
      </c>
      <c r="AM188" s="61"/>
      <c r="AN188" s="61"/>
      <c r="AO188" s="61"/>
      <c r="AP188" s="61"/>
      <c r="AQ188" s="61"/>
      <c r="AR188" s="61"/>
      <c r="AS188" s="62" t="s">
        <v>3007</v>
      </c>
      <c r="AT188" s="63" t="str">
        <f t="shared" si="4"/>
        <v>https://www.r-ict-advisor.jp/prom/chiiki_adviser/R8_profile/167_2026.pdf</v>
      </c>
      <c r="AU188" s="64" t="s">
        <v>3017</v>
      </c>
    </row>
    <row r="189" spans="1:47" s="43" customFormat="1" ht="41.5" customHeight="1">
      <c r="A189" s="80">
        <v>181</v>
      </c>
      <c r="B189" s="56"/>
      <c r="C189" s="57"/>
      <c r="D189" s="81" t="s">
        <v>3009</v>
      </c>
      <c r="E189" s="58" t="str">
        <f t="shared" si="5"/>
        <v>前田　みゆき</v>
      </c>
      <c r="F189" s="59" t="s">
        <v>3272</v>
      </c>
      <c r="G189" s="60" t="s">
        <v>2466</v>
      </c>
      <c r="H189" s="60" t="s">
        <v>2466</v>
      </c>
      <c r="I189" s="60" t="s">
        <v>2466</v>
      </c>
      <c r="J189" s="60"/>
      <c r="K189" s="60"/>
      <c r="L189" s="60" t="s">
        <v>2466</v>
      </c>
      <c r="M189" s="60"/>
      <c r="N189" s="60"/>
      <c r="O189" s="60" t="s">
        <v>2466</v>
      </c>
      <c r="P189" s="60"/>
      <c r="Q189" s="60"/>
      <c r="R189" s="60"/>
      <c r="S189" s="60" t="s">
        <v>2466</v>
      </c>
      <c r="T189" s="60"/>
      <c r="U189" s="60"/>
      <c r="V189" s="60" t="s">
        <v>2468</v>
      </c>
      <c r="W189" s="60" t="s">
        <v>2470</v>
      </c>
      <c r="X189" s="60"/>
      <c r="Y189" s="60"/>
      <c r="Z189" s="60"/>
      <c r="AA189" s="60" t="s">
        <v>2466</v>
      </c>
      <c r="AB189" s="60"/>
      <c r="AC189" s="60"/>
      <c r="AD189" s="60" t="s">
        <v>2466</v>
      </c>
      <c r="AE189" s="60" t="s">
        <v>2466</v>
      </c>
      <c r="AF189" s="60" t="s">
        <v>2470</v>
      </c>
      <c r="AG189" s="60" t="s">
        <v>2466</v>
      </c>
      <c r="AH189" s="60"/>
      <c r="AI189" s="60" t="s">
        <v>2470</v>
      </c>
      <c r="AJ189" s="60" t="s">
        <v>2466</v>
      </c>
      <c r="AK189" s="60"/>
      <c r="AL189" s="87" t="s">
        <v>3137</v>
      </c>
      <c r="AM189" s="61"/>
      <c r="AN189" s="61"/>
      <c r="AO189" s="61"/>
      <c r="AP189" s="61"/>
      <c r="AQ189" s="61"/>
      <c r="AR189" s="61"/>
      <c r="AS189" s="62" t="s">
        <v>3010</v>
      </c>
      <c r="AT189" s="63" t="str">
        <f t="shared" si="4"/>
        <v>https://www.r-ict-advisor.jp/prom/chiiki_adviser/R8_profile/168_2026.pdf</v>
      </c>
      <c r="AU189" s="64" t="s">
        <v>3020</v>
      </c>
    </row>
    <row r="190" spans="1:47" s="43" customFormat="1" ht="41.5" customHeight="1">
      <c r="A190" s="80">
        <v>182</v>
      </c>
      <c r="B190" s="56"/>
      <c r="C190" s="57"/>
      <c r="D190" s="81" t="s">
        <v>3152</v>
      </c>
      <c r="E190" s="58" t="str">
        <f t="shared" si="5"/>
        <v>升方　芳美</v>
      </c>
      <c r="F190" s="59" t="s">
        <v>6730</v>
      </c>
      <c r="G190" s="60" t="s">
        <v>2466</v>
      </c>
      <c r="H190" s="60" t="s">
        <v>2470</v>
      </c>
      <c r="I190" s="60" t="s">
        <v>2466</v>
      </c>
      <c r="J190" s="60" t="s">
        <v>2470</v>
      </c>
      <c r="K190" s="60" t="s">
        <v>2470</v>
      </c>
      <c r="L190" s="60" t="s">
        <v>2466</v>
      </c>
      <c r="M190" s="60" t="s">
        <v>2470</v>
      </c>
      <c r="N190" s="60" t="s">
        <v>2470</v>
      </c>
      <c r="O190" s="60"/>
      <c r="P190" s="60" t="s">
        <v>2470</v>
      </c>
      <c r="Q190" s="60" t="s">
        <v>2470</v>
      </c>
      <c r="R190" s="60"/>
      <c r="S190" s="60"/>
      <c r="T190" s="60" t="s">
        <v>2470</v>
      </c>
      <c r="U190" s="60" t="s">
        <v>2470</v>
      </c>
      <c r="V190" s="60" t="s">
        <v>2470</v>
      </c>
      <c r="W190" s="60" t="s">
        <v>2470</v>
      </c>
      <c r="X190" s="60" t="s">
        <v>2466</v>
      </c>
      <c r="Y190" s="60" t="s">
        <v>2466</v>
      </c>
      <c r="Z190" s="60" t="s">
        <v>2470</v>
      </c>
      <c r="AA190" s="60" t="s">
        <v>2470</v>
      </c>
      <c r="AB190" s="60" t="s">
        <v>2466</v>
      </c>
      <c r="AC190" s="60" t="s">
        <v>2466</v>
      </c>
      <c r="AD190" s="60" t="s">
        <v>2466</v>
      </c>
      <c r="AE190" s="60" t="s">
        <v>2466</v>
      </c>
      <c r="AF190" s="60" t="s">
        <v>2470</v>
      </c>
      <c r="AG190" s="60" t="s">
        <v>2470</v>
      </c>
      <c r="AH190" s="60" t="s">
        <v>2470</v>
      </c>
      <c r="AI190" s="60" t="s">
        <v>2470</v>
      </c>
      <c r="AJ190" s="60" t="s">
        <v>2470</v>
      </c>
      <c r="AK190" s="60" t="s">
        <v>2470</v>
      </c>
      <c r="AL190" s="87" t="s">
        <v>3457</v>
      </c>
      <c r="AM190" s="61"/>
      <c r="AN190" s="61"/>
      <c r="AO190" s="61"/>
      <c r="AP190" s="61"/>
      <c r="AQ190" s="61"/>
      <c r="AR190" s="61"/>
      <c r="AS190" s="62" t="s">
        <v>3170</v>
      </c>
      <c r="AT190" s="63" t="str">
        <f t="shared" si="4"/>
        <v>https://www.r-ict-advisor.jp/prom/chiiki_adviser/R8_profile/223_2026.pdf</v>
      </c>
      <c r="AU190" s="64" t="s">
        <v>2587</v>
      </c>
    </row>
    <row r="191" spans="1:47" s="43" customFormat="1" ht="41.5" customHeight="1">
      <c r="A191" s="80">
        <v>183</v>
      </c>
      <c r="B191" s="56"/>
      <c r="C191" s="57"/>
      <c r="D191" s="81" t="s">
        <v>3012</v>
      </c>
      <c r="E191" s="58" t="str">
        <f t="shared" si="5"/>
        <v>升屋　正人</v>
      </c>
      <c r="F191" s="59" t="s">
        <v>3273</v>
      </c>
      <c r="G191" s="60" t="s">
        <v>2466</v>
      </c>
      <c r="H191" s="60" t="s">
        <v>2466</v>
      </c>
      <c r="I191" s="60" t="s">
        <v>2466</v>
      </c>
      <c r="J191" s="60" t="s">
        <v>2470</v>
      </c>
      <c r="K191" s="60"/>
      <c r="L191" s="60" t="s">
        <v>2466</v>
      </c>
      <c r="M191" s="60" t="s">
        <v>2466</v>
      </c>
      <c r="N191" s="60"/>
      <c r="O191" s="60"/>
      <c r="P191" s="60" t="s">
        <v>2470</v>
      </c>
      <c r="Q191" s="60"/>
      <c r="R191" s="60" t="s">
        <v>2466</v>
      </c>
      <c r="S191" s="60" t="s">
        <v>2470</v>
      </c>
      <c r="T191" s="60" t="s">
        <v>2466</v>
      </c>
      <c r="U191" s="60"/>
      <c r="V191" s="60" t="s">
        <v>2466</v>
      </c>
      <c r="W191" s="60" t="s">
        <v>2466</v>
      </c>
      <c r="X191" s="60" t="s">
        <v>2470</v>
      </c>
      <c r="Y191" s="60" t="s">
        <v>2470</v>
      </c>
      <c r="Z191" s="60" t="s">
        <v>2470</v>
      </c>
      <c r="AA191" s="60" t="s">
        <v>2466</v>
      </c>
      <c r="AB191" s="60" t="s">
        <v>2470</v>
      </c>
      <c r="AC191" s="60" t="s">
        <v>2466</v>
      </c>
      <c r="AD191" s="60" t="s">
        <v>2466</v>
      </c>
      <c r="AE191" s="60" t="s">
        <v>2466</v>
      </c>
      <c r="AF191" s="60" t="s">
        <v>2466</v>
      </c>
      <c r="AG191" s="60" t="s">
        <v>2466</v>
      </c>
      <c r="AH191" s="60" t="s">
        <v>2470</v>
      </c>
      <c r="AI191" s="60" t="s">
        <v>2466</v>
      </c>
      <c r="AJ191" s="60" t="s">
        <v>2470</v>
      </c>
      <c r="AK191" s="60" t="s">
        <v>2470</v>
      </c>
      <c r="AL191" s="87" t="s">
        <v>3395</v>
      </c>
      <c r="AM191" s="61"/>
      <c r="AN191" s="61"/>
      <c r="AO191" s="61"/>
      <c r="AP191" s="61"/>
      <c r="AQ191" s="61"/>
      <c r="AR191" s="61"/>
      <c r="AS191" s="62" t="s">
        <v>3013</v>
      </c>
      <c r="AT191" s="63" t="str">
        <f t="shared" si="4"/>
        <v>https://www.r-ict-advisor.jp/prom/chiiki_adviser/R8_profile/169_2026.pdf</v>
      </c>
      <c r="AU191" s="64" t="s">
        <v>3418</v>
      </c>
    </row>
    <row r="192" spans="1:47" s="43" customFormat="1" ht="41.5" customHeight="1">
      <c r="A192" s="80">
        <v>184</v>
      </c>
      <c r="B192" s="56"/>
      <c r="C192" s="57"/>
      <c r="D192" s="81" t="s">
        <v>3015</v>
      </c>
      <c r="E192" s="58" t="str">
        <f t="shared" si="5"/>
        <v>松井　洋子</v>
      </c>
      <c r="F192" s="59" t="s">
        <v>6712</v>
      </c>
      <c r="G192" s="60" t="s">
        <v>2466</v>
      </c>
      <c r="H192" s="60" t="s">
        <v>2466</v>
      </c>
      <c r="I192" s="60" t="s">
        <v>2470</v>
      </c>
      <c r="J192" s="60"/>
      <c r="K192" s="60"/>
      <c r="L192" s="60"/>
      <c r="M192" s="60"/>
      <c r="N192" s="60"/>
      <c r="O192" s="60" t="s">
        <v>2470</v>
      </c>
      <c r="P192" s="60" t="s">
        <v>2466</v>
      </c>
      <c r="Q192" s="60"/>
      <c r="R192" s="60"/>
      <c r="S192" s="60" t="s">
        <v>2466</v>
      </c>
      <c r="T192" s="60" t="s">
        <v>2466</v>
      </c>
      <c r="U192" s="60" t="s">
        <v>2470</v>
      </c>
      <c r="V192" s="60" t="s">
        <v>2466</v>
      </c>
      <c r="W192" s="60" t="s">
        <v>2466</v>
      </c>
      <c r="X192" s="60" t="s">
        <v>2466</v>
      </c>
      <c r="Y192" s="60"/>
      <c r="Z192" s="60" t="s">
        <v>2466</v>
      </c>
      <c r="AA192" s="60" t="s">
        <v>2470</v>
      </c>
      <c r="AB192" s="60" t="s">
        <v>2466</v>
      </c>
      <c r="AC192" s="60" t="s">
        <v>2466</v>
      </c>
      <c r="AD192" s="60" t="s">
        <v>2470</v>
      </c>
      <c r="AE192" s="60"/>
      <c r="AF192" s="60" t="s">
        <v>2466</v>
      </c>
      <c r="AG192" s="60"/>
      <c r="AH192" s="60" t="s">
        <v>2470</v>
      </c>
      <c r="AI192" s="60" t="s">
        <v>2466</v>
      </c>
      <c r="AJ192" s="60" t="s">
        <v>2470</v>
      </c>
      <c r="AK192" s="60" t="s">
        <v>2470</v>
      </c>
      <c r="AL192" s="87" t="s">
        <v>3396</v>
      </c>
      <c r="AM192" s="61"/>
      <c r="AN192" s="61"/>
      <c r="AO192" s="61"/>
      <c r="AP192" s="61"/>
      <c r="AQ192" s="61"/>
      <c r="AR192" s="61"/>
      <c r="AS192" s="62" t="s">
        <v>3016</v>
      </c>
      <c r="AT192" s="63" t="str">
        <f t="shared" si="4"/>
        <v>https://www.r-ict-advisor.jp/prom/chiiki_adviser/R8_profile/170_2026.pdf</v>
      </c>
      <c r="AU192" s="64" t="s">
        <v>3023</v>
      </c>
    </row>
    <row r="193" spans="1:47" s="43" customFormat="1" ht="41.5" customHeight="1">
      <c r="A193" s="80">
        <v>185</v>
      </c>
      <c r="B193" s="56"/>
      <c r="C193" s="57"/>
      <c r="D193" s="81" t="s">
        <v>3018</v>
      </c>
      <c r="E193" s="58" t="str">
        <f t="shared" si="5"/>
        <v>松浦　龍基</v>
      </c>
      <c r="F193" s="59" t="s">
        <v>3338</v>
      </c>
      <c r="G193" s="60" t="s">
        <v>2466</v>
      </c>
      <c r="H193" s="60"/>
      <c r="I193" s="60" t="s">
        <v>2466</v>
      </c>
      <c r="J193" s="60"/>
      <c r="K193" s="60"/>
      <c r="L193" s="60" t="s">
        <v>2466</v>
      </c>
      <c r="M193" s="60"/>
      <c r="N193" s="60"/>
      <c r="O193" s="60"/>
      <c r="P193" s="60"/>
      <c r="Q193" s="60"/>
      <c r="R193" s="60"/>
      <c r="S193" s="60"/>
      <c r="T193" s="60"/>
      <c r="U193" s="60"/>
      <c r="V193" s="60"/>
      <c r="W193" s="60"/>
      <c r="X193" s="60" t="s">
        <v>2466</v>
      </c>
      <c r="Y193" s="60"/>
      <c r="Z193" s="60" t="s">
        <v>2466</v>
      </c>
      <c r="AA193" s="60" t="s">
        <v>2466</v>
      </c>
      <c r="AB193" s="60" t="s">
        <v>2466</v>
      </c>
      <c r="AC193" s="60"/>
      <c r="AD193" s="60"/>
      <c r="AE193" s="60"/>
      <c r="AF193" s="60" t="s">
        <v>2466</v>
      </c>
      <c r="AG193" s="60" t="s">
        <v>2466</v>
      </c>
      <c r="AH193" s="60" t="s">
        <v>2466</v>
      </c>
      <c r="AI193" s="60" t="s">
        <v>2466</v>
      </c>
      <c r="AJ193" s="60" t="s">
        <v>2466</v>
      </c>
      <c r="AK193" s="60"/>
      <c r="AL193" s="87" t="s">
        <v>3137</v>
      </c>
      <c r="AM193" s="61"/>
      <c r="AN193" s="61"/>
      <c r="AO193" s="61"/>
      <c r="AP193" s="61"/>
      <c r="AQ193" s="61"/>
      <c r="AR193" s="61"/>
      <c r="AS193" s="62" t="s">
        <v>3019</v>
      </c>
      <c r="AT193" s="63" t="str">
        <f t="shared" si="4"/>
        <v>https://www.r-ict-advisor.jp/prom/chiiki_adviser/R8_profile/171_2026.pdf</v>
      </c>
      <c r="AU193" s="64" t="s">
        <v>3024</v>
      </c>
    </row>
    <row r="194" spans="1:47" s="43" customFormat="1" ht="41.5" customHeight="1">
      <c r="A194" s="80">
        <v>186</v>
      </c>
      <c r="B194" s="56"/>
      <c r="C194" s="57"/>
      <c r="D194" s="81" t="s">
        <v>3021</v>
      </c>
      <c r="E194" s="58" t="str">
        <f t="shared" si="5"/>
        <v>松崎　太亮</v>
      </c>
      <c r="F194" s="59" t="s">
        <v>6713</v>
      </c>
      <c r="G194" s="60" t="s">
        <v>2466</v>
      </c>
      <c r="H194" s="60" t="s">
        <v>2466</v>
      </c>
      <c r="I194" s="60" t="s">
        <v>2466</v>
      </c>
      <c r="J194" s="60"/>
      <c r="K194" s="60"/>
      <c r="L194" s="60" t="s">
        <v>2470</v>
      </c>
      <c r="M194" s="60"/>
      <c r="N194" s="60"/>
      <c r="O194" s="60"/>
      <c r="P194" s="60"/>
      <c r="Q194" s="60"/>
      <c r="R194" s="60"/>
      <c r="S194" s="60" t="s">
        <v>2468</v>
      </c>
      <c r="T194" s="60"/>
      <c r="U194" s="60"/>
      <c r="V194" s="60"/>
      <c r="W194" s="60" t="s">
        <v>2470</v>
      </c>
      <c r="X194" s="60"/>
      <c r="Y194" s="60"/>
      <c r="Z194" s="60"/>
      <c r="AA194" s="60"/>
      <c r="AB194" s="60" t="s">
        <v>2466</v>
      </c>
      <c r="AC194" s="60" t="s">
        <v>2468</v>
      </c>
      <c r="AD194" s="60" t="s">
        <v>2470</v>
      </c>
      <c r="AE194" s="60" t="s">
        <v>2470</v>
      </c>
      <c r="AF194" s="60"/>
      <c r="AG194" s="60"/>
      <c r="AH194" s="60"/>
      <c r="AI194" s="60"/>
      <c r="AJ194" s="60"/>
      <c r="AK194" s="60"/>
      <c r="AL194" s="87" t="s">
        <v>3137</v>
      </c>
      <c r="AM194" s="61"/>
      <c r="AN194" s="61"/>
      <c r="AO194" s="61"/>
      <c r="AP194" s="61"/>
      <c r="AQ194" s="61"/>
      <c r="AR194" s="61"/>
      <c r="AS194" s="62" t="s">
        <v>3022</v>
      </c>
      <c r="AT194" s="63" t="str">
        <f t="shared" si="4"/>
        <v>https://www.r-ict-advisor.jp/prom/chiiki_adviser/R8_profile/172_2026.pdf</v>
      </c>
      <c r="AU194" s="64" t="s">
        <v>3027</v>
      </c>
    </row>
    <row r="195" spans="1:47" s="43" customFormat="1" ht="41.5" customHeight="1">
      <c r="A195" s="80">
        <v>187</v>
      </c>
      <c r="B195" s="56"/>
      <c r="C195" s="57"/>
      <c r="D195" s="81" t="s">
        <v>3025</v>
      </c>
      <c r="E195" s="58" t="str">
        <f t="shared" si="5"/>
        <v>松島　隆一</v>
      </c>
      <c r="F195" s="59" t="s">
        <v>3274</v>
      </c>
      <c r="G195" s="60" t="s">
        <v>2466</v>
      </c>
      <c r="H195" s="60" t="s">
        <v>2470</v>
      </c>
      <c r="I195" s="60" t="s">
        <v>2466</v>
      </c>
      <c r="J195" s="60" t="s">
        <v>2466</v>
      </c>
      <c r="K195" s="60"/>
      <c r="L195" s="60" t="s">
        <v>2466</v>
      </c>
      <c r="M195" s="60" t="s">
        <v>2466</v>
      </c>
      <c r="N195" s="60"/>
      <c r="O195" s="60" t="s">
        <v>2466</v>
      </c>
      <c r="P195" s="60" t="s">
        <v>2466</v>
      </c>
      <c r="Q195" s="60" t="s">
        <v>2466</v>
      </c>
      <c r="R195" s="60"/>
      <c r="S195" s="60" t="s">
        <v>2470</v>
      </c>
      <c r="T195" s="60" t="s">
        <v>2466</v>
      </c>
      <c r="U195" s="60" t="s">
        <v>2466</v>
      </c>
      <c r="V195" s="60" t="s">
        <v>2466</v>
      </c>
      <c r="W195" s="60" t="s">
        <v>2466</v>
      </c>
      <c r="X195" s="60"/>
      <c r="Y195" s="60"/>
      <c r="Z195" s="60" t="s">
        <v>2470</v>
      </c>
      <c r="AA195" s="60" t="s">
        <v>2466</v>
      </c>
      <c r="AB195" s="60"/>
      <c r="AC195" s="60" t="s">
        <v>2466</v>
      </c>
      <c r="AD195" s="60" t="s">
        <v>2470</v>
      </c>
      <c r="AE195" s="60" t="s">
        <v>2470</v>
      </c>
      <c r="AF195" s="60"/>
      <c r="AG195" s="60" t="s">
        <v>2466</v>
      </c>
      <c r="AH195" s="60" t="s">
        <v>2466</v>
      </c>
      <c r="AI195" s="60" t="s">
        <v>2466</v>
      </c>
      <c r="AJ195" s="60"/>
      <c r="AK195" s="60" t="s">
        <v>2470</v>
      </c>
      <c r="AL195" s="87" t="s">
        <v>3397</v>
      </c>
      <c r="AM195" s="61"/>
      <c r="AN195" s="61"/>
      <c r="AO195" s="61"/>
      <c r="AP195" s="61"/>
      <c r="AQ195" s="61"/>
      <c r="AR195" s="61"/>
      <c r="AS195" s="62" t="s">
        <v>3026</v>
      </c>
      <c r="AT195" s="63" t="str">
        <f t="shared" si="4"/>
        <v>https://www.r-ict-advisor.jp/prom/chiiki_adviser/R8_profile/173_2026.pdf</v>
      </c>
      <c r="AU195" s="64" t="s">
        <v>3028</v>
      </c>
    </row>
    <row r="196" spans="1:47" s="43" customFormat="1" ht="41.5" customHeight="1">
      <c r="A196" s="80">
        <v>188</v>
      </c>
      <c r="B196" s="56"/>
      <c r="C196" s="57"/>
      <c r="D196" s="81" t="s">
        <v>3029</v>
      </c>
      <c r="E196" s="58" t="str">
        <f t="shared" si="5"/>
        <v>松田　孝</v>
      </c>
      <c r="F196" s="59" t="s">
        <v>6714</v>
      </c>
      <c r="G196" s="60"/>
      <c r="H196" s="60"/>
      <c r="I196" s="60"/>
      <c r="J196" s="60"/>
      <c r="K196" s="60"/>
      <c r="L196" s="60"/>
      <c r="M196" s="60"/>
      <c r="N196" s="60"/>
      <c r="O196" s="60"/>
      <c r="P196" s="60"/>
      <c r="Q196" s="60"/>
      <c r="R196" s="60"/>
      <c r="S196" s="60"/>
      <c r="T196" s="60"/>
      <c r="U196" s="60"/>
      <c r="V196" s="60"/>
      <c r="W196" s="60" t="s">
        <v>2466</v>
      </c>
      <c r="X196" s="60"/>
      <c r="Y196" s="60"/>
      <c r="Z196" s="60"/>
      <c r="AA196" s="60"/>
      <c r="AB196" s="60" t="s">
        <v>2470</v>
      </c>
      <c r="AC196" s="60"/>
      <c r="AD196" s="60"/>
      <c r="AE196" s="60"/>
      <c r="AF196" s="60"/>
      <c r="AG196" s="60"/>
      <c r="AH196" s="60"/>
      <c r="AI196" s="60"/>
      <c r="AJ196" s="60"/>
      <c r="AK196" s="60"/>
      <c r="AL196" s="87" t="s">
        <v>3137</v>
      </c>
      <c r="AM196" s="61"/>
      <c r="AN196" s="61"/>
      <c r="AO196" s="61"/>
      <c r="AP196" s="61"/>
      <c r="AQ196" s="61"/>
      <c r="AR196" s="61"/>
      <c r="AS196" s="62" t="s">
        <v>3030</v>
      </c>
      <c r="AT196" s="63" t="str">
        <f t="shared" si="4"/>
        <v>https://www.r-ict-advisor.jp/prom/chiiki_adviser/R8_profile/174_2026.pdf</v>
      </c>
      <c r="AU196" s="64" t="s">
        <v>3031</v>
      </c>
    </row>
    <row r="197" spans="1:47" s="43" customFormat="1" ht="41.5" customHeight="1">
      <c r="A197" s="80">
        <v>189</v>
      </c>
      <c r="B197" s="56"/>
      <c r="C197" s="57"/>
      <c r="D197" s="81" t="s">
        <v>3032</v>
      </c>
      <c r="E197" s="58" t="str">
        <f t="shared" si="5"/>
        <v>丸田　之人</v>
      </c>
      <c r="F197" s="59" t="s">
        <v>3033</v>
      </c>
      <c r="G197" s="60"/>
      <c r="H197" s="60" t="s">
        <v>2466</v>
      </c>
      <c r="I197" s="60" t="s">
        <v>2466</v>
      </c>
      <c r="J197" s="60" t="s">
        <v>2466</v>
      </c>
      <c r="K197" s="60"/>
      <c r="L197" s="60"/>
      <c r="M197" s="60" t="s">
        <v>2466</v>
      </c>
      <c r="N197" s="60"/>
      <c r="O197" s="60"/>
      <c r="P197" s="60" t="s">
        <v>2470</v>
      </c>
      <c r="Q197" s="60"/>
      <c r="R197" s="60"/>
      <c r="S197" s="60" t="s">
        <v>2466</v>
      </c>
      <c r="T197" s="60" t="s">
        <v>2466</v>
      </c>
      <c r="U197" s="60"/>
      <c r="V197" s="60" t="s">
        <v>2470</v>
      </c>
      <c r="W197" s="60" t="s">
        <v>2470</v>
      </c>
      <c r="X197" s="60" t="s">
        <v>2466</v>
      </c>
      <c r="Y197" s="60"/>
      <c r="Z197" s="60"/>
      <c r="AA197" s="60" t="s">
        <v>2466</v>
      </c>
      <c r="AB197" s="60" t="s">
        <v>2466</v>
      </c>
      <c r="AC197" s="60" t="s">
        <v>2466</v>
      </c>
      <c r="AD197" s="60" t="s">
        <v>2470</v>
      </c>
      <c r="AE197" s="60" t="s">
        <v>2470</v>
      </c>
      <c r="AF197" s="60" t="s">
        <v>2466</v>
      </c>
      <c r="AG197" s="60" t="s">
        <v>2466</v>
      </c>
      <c r="AH197" s="60" t="s">
        <v>2466</v>
      </c>
      <c r="AI197" s="60" t="s">
        <v>2466</v>
      </c>
      <c r="AJ197" s="60"/>
      <c r="AK197" s="60"/>
      <c r="AL197" s="87" t="s">
        <v>3137</v>
      </c>
      <c r="AM197" s="61"/>
      <c r="AN197" s="61"/>
      <c r="AO197" s="61"/>
      <c r="AP197" s="61"/>
      <c r="AQ197" s="61"/>
      <c r="AR197" s="61"/>
      <c r="AS197" s="62" t="s">
        <v>3034</v>
      </c>
      <c r="AT197" s="63" t="str">
        <f t="shared" si="4"/>
        <v>https://www.r-ict-advisor.jp/prom/chiiki_adviser/R8_profile/175_2026.pdf</v>
      </c>
      <c r="AU197" s="64" t="s">
        <v>3035</v>
      </c>
    </row>
    <row r="198" spans="1:47" s="43" customFormat="1" ht="41.5" customHeight="1">
      <c r="A198" s="80">
        <v>190</v>
      </c>
      <c r="B198" s="56"/>
      <c r="C198" s="57"/>
      <c r="D198" s="81" t="s">
        <v>3036</v>
      </c>
      <c r="E198" s="58" t="str">
        <f t="shared" si="5"/>
        <v>三木　浩平</v>
      </c>
      <c r="F198" s="59" t="s">
        <v>3339</v>
      </c>
      <c r="G198" s="60" t="s">
        <v>2466</v>
      </c>
      <c r="H198" s="60"/>
      <c r="I198" s="60" t="s">
        <v>2466</v>
      </c>
      <c r="J198" s="60"/>
      <c r="K198" s="60"/>
      <c r="L198" s="60"/>
      <c r="M198" s="60"/>
      <c r="N198" s="60"/>
      <c r="O198" s="60"/>
      <c r="P198" s="60"/>
      <c r="Q198" s="60"/>
      <c r="R198" s="60"/>
      <c r="S198" s="60"/>
      <c r="T198" s="60"/>
      <c r="U198" s="60"/>
      <c r="V198" s="60" t="s">
        <v>2470</v>
      </c>
      <c r="W198" s="60" t="s">
        <v>2470</v>
      </c>
      <c r="X198" s="60"/>
      <c r="Y198" s="60"/>
      <c r="Z198" s="60"/>
      <c r="AA198" s="60" t="s">
        <v>2470</v>
      </c>
      <c r="AB198" s="60"/>
      <c r="AC198" s="60"/>
      <c r="AD198" s="60"/>
      <c r="AE198" s="60" t="s">
        <v>2470</v>
      </c>
      <c r="AF198" s="60" t="s">
        <v>2470</v>
      </c>
      <c r="AG198" s="60" t="s">
        <v>2470</v>
      </c>
      <c r="AH198" s="60" t="s">
        <v>2470</v>
      </c>
      <c r="AI198" s="60"/>
      <c r="AJ198" s="60" t="s">
        <v>2470</v>
      </c>
      <c r="AK198" s="60"/>
      <c r="AL198" s="87" t="s">
        <v>3137</v>
      </c>
      <c r="AM198" s="61"/>
      <c r="AN198" s="61"/>
      <c r="AO198" s="61"/>
      <c r="AP198" s="61"/>
      <c r="AQ198" s="61"/>
      <c r="AR198" s="61"/>
      <c r="AS198" s="62" t="s">
        <v>3037</v>
      </c>
      <c r="AT198" s="63" t="str">
        <f t="shared" si="4"/>
        <v>https://www.r-ict-advisor.jp/prom/chiiki_adviser/R8_profile/176_2026.pdf</v>
      </c>
      <c r="AU198" s="64" t="s">
        <v>3038</v>
      </c>
    </row>
    <row r="199" spans="1:47" s="43" customFormat="1" ht="41.5" customHeight="1">
      <c r="A199" s="80">
        <v>191</v>
      </c>
      <c r="B199" s="56"/>
      <c r="C199" s="57"/>
      <c r="D199" s="81" t="s">
        <v>3039</v>
      </c>
      <c r="E199" s="58" t="str">
        <f t="shared" si="5"/>
        <v>水町　雅子</v>
      </c>
      <c r="F199" s="59" t="s">
        <v>3340</v>
      </c>
      <c r="G199" s="60"/>
      <c r="H199" s="60"/>
      <c r="I199" s="60"/>
      <c r="J199" s="60"/>
      <c r="K199" s="60"/>
      <c r="L199" s="60"/>
      <c r="M199" s="60"/>
      <c r="N199" s="60"/>
      <c r="O199" s="60"/>
      <c r="P199" s="60"/>
      <c r="Q199" s="60"/>
      <c r="R199" s="60"/>
      <c r="S199" s="60"/>
      <c r="T199" s="60"/>
      <c r="U199" s="60"/>
      <c r="V199" s="60"/>
      <c r="W199" s="60"/>
      <c r="X199" s="60"/>
      <c r="Y199" s="60"/>
      <c r="Z199" s="60" t="s">
        <v>2470</v>
      </c>
      <c r="AA199" s="60" t="s">
        <v>2470</v>
      </c>
      <c r="AB199" s="60"/>
      <c r="AC199" s="60"/>
      <c r="AD199" s="60"/>
      <c r="AE199" s="60"/>
      <c r="AF199" s="60"/>
      <c r="AG199" s="60"/>
      <c r="AH199" s="60"/>
      <c r="AI199" s="60"/>
      <c r="AJ199" s="60" t="s">
        <v>2470</v>
      </c>
      <c r="AK199" s="60"/>
      <c r="AL199" s="87" t="s">
        <v>3137</v>
      </c>
      <c r="AM199" s="61"/>
      <c r="AN199" s="61"/>
      <c r="AO199" s="61"/>
      <c r="AP199" s="61"/>
      <c r="AQ199" s="61"/>
      <c r="AR199" s="61"/>
      <c r="AS199" s="62" t="s">
        <v>3040</v>
      </c>
      <c r="AT199" s="63" t="str">
        <f t="shared" si="4"/>
        <v>https://www.r-ict-advisor.jp/prom/chiiki_adviser/R8_profile/177_2026.pdf</v>
      </c>
      <c r="AU199" s="64" t="s">
        <v>3041</v>
      </c>
    </row>
    <row r="200" spans="1:47" s="43" customFormat="1" ht="41.5" customHeight="1">
      <c r="A200" s="80">
        <v>192</v>
      </c>
      <c r="B200" s="56"/>
      <c r="C200" s="57"/>
      <c r="D200" s="81" t="s">
        <v>3153</v>
      </c>
      <c r="E200" s="58" t="str">
        <f t="shared" si="5"/>
        <v>蓑島　智大</v>
      </c>
      <c r="F200" s="59" t="s">
        <v>3275</v>
      </c>
      <c r="G200" s="60" t="s">
        <v>2470</v>
      </c>
      <c r="H200" s="60"/>
      <c r="I200" s="60" t="s">
        <v>2470</v>
      </c>
      <c r="J200" s="60" t="s">
        <v>2470</v>
      </c>
      <c r="K200" s="60" t="s">
        <v>2466</v>
      </c>
      <c r="L200" s="60" t="s">
        <v>2470</v>
      </c>
      <c r="M200" s="60" t="s">
        <v>2470</v>
      </c>
      <c r="N200" s="60" t="s">
        <v>2466</v>
      </c>
      <c r="O200" s="60"/>
      <c r="P200" s="60" t="s">
        <v>2466</v>
      </c>
      <c r="Q200" s="60" t="s">
        <v>2466</v>
      </c>
      <c r="R200" s="60"/>
      <c r="S200" s="60" t="s">
        <v>2466</v>
      </c>
      <c r="T200" s="60" t="s">
        <v>2466</v>
      </c>
      <c r="U200" s="60" t="s">
        <v>2466</v>
      </c>
      <c r="V200" s="60" t="s">
        <v>2466</v>
      </c>
      <c r="W200" s="60" t="s">
        <v>2466</v>
      </c>
      <c r="X200" s="60" t="s">
        <v>2466</v>
      </c>
      <c r="Y200" s="60"/>
      <c r="Z200" s="60" t="s">
        <v>2466</v>
      </c>
      <c r="AA200" s="60" t="s">
        <v>2466</v>
      </c>
      <c r="AB200" s="60" t="s">
        <v>2466</v>
      </c>
      <c r="AC200" s="60"/>
      <c r="AD200" s="60" t="s">
        <v>2470</v>
      </c>
      <c r="AE200" s="60" t="s">
        <v>2466</v>
      </c>
      <c r="AF200" s="60" t="s">
        <v>2466</v>
      </c>
      <c r="AG200" s="60" t="s">
        <v>2466</v>
      </c>
      <c r="AH200" s="60" t="s">
        <v>2466</v>
      </c>
      <c r="AI200" s="60"/>
      <c r="AJ200" s="60" t="s">
        <v>2466</v>
      </c>
      <c r="AK200" s="60"/>
      <c r="AL200" s="87" t="s">
        <v>3137</v>
      </c>
      <c r="AM200" s="61"/>
      <c r="AN200" s="61"/>
      <c r="AO200" s="61"/>
      <c r="AP200" s="61"/>
      <c r="AQ200" s="61"/>
      <c r="AR200" s="61"/>
      <c r="AS200" s="62" t="s">
        <v>3171</v>
      </c>
      <c r="AT200" s="63" t="str">
        <f t="shared" si="4"/>
        <v>https://www.r-ict-advisor.jp/prom/chiiki_adviser/R8_profile/224_2026.pdf</v>
      </c>
      <c r="AU200" s="64" t="s">
        <v>2593</v>
      </c>
    </row>
    <row r="201" spans="1:47" s="43" customFormat="1" ht="41.5" customHeight="1">
      <c r="A201" s="80">
        <v>193</v>
      </c>
      <c r="B201" s="56"/>
      <c r="C201" s="57"/>
      <c r="D201" s="81" t="s">
        <v>3044</v>
      </c>
      <c r="E201" s="58" t="str">
        <f t="shared" si="5"/>
        <v>宮﨑　昌美</v>
      </c>
      <c r="F201" s="59" t="s">
        <v>3276</v>
      </c>
      <c r="G201" s="60" t="s">
        <v>2466</v>
      </c>
      <c r="H201" s="60" t="s">
        <v>2466</v>
      </c>
      <c r="I201" s="60" t="s">
        <v>2470</v>
      </c>
      <c r="J201" s="60" t="s">
        <v>2466</v>
      </c>
      <c r="K201" s="60"/>
      <c r="L201" s="60" t="s">
        <v>2466</v>
      </c>
      <c r="M201" s="60"/>
      <c r="N201" s="60"/>
      <c r="O201" s="60" t="s">
        <v>2466</v>
      </c>
      <c r="P201" s="60"/>
      <c r="Q201" s="60" t="s">
        <v>2466</v>
      </c>
      <c r="R201" s="60"/>
      <c r="S201" s="60" t="s">
        <v>2470</v>
      </c>
      <c r="T201" s="60" t="s">
        <v>2466</v>
      </c>
      <c r="U201" s="60" t="s">
        <v>2466</v>
      </c>
      <c r="V201" s="60" t="s">
        <v>2466</v>
      </c>
      <c r="W201" s="60" t="s">
        <v>2466</v>
      </c>
      <c r="X201" s="60"/>
      <c r="Y201" s="60"/>
      <c r="Z201" s="60"/>
      <c r="AA201" s="60" t="s">
        <v>2466</v>
      </c>
      <c r="AB201" s="60" t="s">
        <v>2466</v>
      </c>
      <c r="AC201" s="60"/>
      <c r="AD201" s="60" t="s">
        <v>2466</v>
      </c>
      <c r="AE201" s="60" t="s">
        <v>2470</v>
      </c>
      <c r="AF201" s="60"/>
      <c r="AG201" s="60"/>
      <c r="AH201" s="60"/>
      <c r="AI201" s="60" t="s">
        <v>2466</v>
      </c>
      <c r="AJ201" s="60"/>
      <c r="AK201" s="60" t="s">
        <v>2470</v>
      </c>
      <c r="AL201" s="87" t="s">
        <v>3398</v>
      </c>
      <c r="AM201" s="61"/>
      <c r="AN201" s="61"/>
      <c r="AO201" s="61"/>
      <c r="AP201" s="61"/>
      <c r="AQ201" s="61"/>
      <c r="AR201" s="61"/>
      <c r="AS201" s="62" t="s">
        <v>3045</v>
      </c>
      <c r="AT201" s="63" t="str">
        <f t="shared" ref="AT201:AT227" si="6">$AU$8&amp;$AU201&amp;"_2026.pdf"</f>
        <v>https://www.r-ict-advisor.jp/prom/chiiki_adviser/R8_profile/178_2026.pdf</v>
      </c>
      <c r="AU201" s="64" t="s">
        <v>3042</v>
      </c>
    </row>
    <row r="202" spans="1:47" s="43" customFormat="1" ht="41.5" customHeight="1">
      <c r="A202" s="80">
        <v>194</v>
      </c>
      <c r="B202" s="56"/>
      <c r="C202" s="57"/>
      <c r="D202" s="81" t="s">
        <v>3047</v>
      </c>
      <c r="E202" s="58" t="str">
        <f t="shared" ref="E202:E227" si="7">HYPERLINK(AT202,AS202)</f>
        <v>三輪　修平</v>
      </c>
      <c r="F202" s="59" t="s">
        <v>3341</v>
      </c>
      <c r="G202" s="60" t="s">
        <v>2466</v>
      </c>
      <c r="H202" s="60"/>
      <c r="I202" s="60" t="s">
        <v>2466</v>
      </c>
      <c r="J202" s="60"/>
      <c r="K202" s="60"/>
      <c r="L202" s="60"/>
      <c r="M202" s="60"/>
      <c r="N202" s="60"/>
      <c r="O202" s="60"/>
      <c r="P202" s="60"/>
      <c r="Q202" s="60"/>
      <c r="R202" s="60"/>
      <c r="S202" s="60"/>
      <c r="T202" s="60" t="s">
        <v>2466</v>
      </c>
      <c r="U202" s="60"/>
      <c r="V202" s="60" t="s">
        <v>2470</v>
      </c>
      <c r="W202" s="60" t="s">
        <v>2470</v>
      </c>
      <c r="X202" s="60"/>
      <c r="Y202" s="60"/>
      <c r="Z202" s="60"/>
      <c r="AA202" s="60"/>
      <c r="AB202" s="60"/>
      <c r="AC202" s="60"/>
      <c r="AD202" s="60"/>
      <c r="AE202" s="60"/>
      <c r="AF202" s="60"/>
      <c r="AG202" s="60"/>
      <c r="AH202" s="60"/>
      <c r="AI202" s="60" t="s">
        <v>2470</v>
      </c>
      <c r="AJ202" s="60"/>
      <c r="AK202" s="60" t="s">
        <v>2470</v>
      </c>
      <c r="AL202" s="87" t="s">
        <v>3399</v>
      </c>
      <c r="AM202" s="61"/>
      <c r="AN202" s="61"/>
      <c r="AO202" s="61"/>
      <c r="AP202" s="61"/>
      <c r="AQ202" s="61"/>
      <c r="AR202" s="61"/>
      <c r="AS202" s="62" t="s">
        <v>3048</v>
      </c>
      <c r="AT202" s="63" t="str">
        <f t="shared" si="6"/>
        <v>https://www.r-ict-advisor.jp/prom/chiiki_adviser/R8_profile/179_2026.pdf</v>
      </c>
      <c r="AU202" s="64" t="s">
        <v>3419</v>
      </c>
    </row>
    <row r="203" spans="1:47" s="43" customFormat="1" ht="41.5" customHeight="1">
      <c r="A203" s="80">
        <v>195</v>
      </c>
      <c r="B203" s="56"/>
      <c r="C203" s="57"/>
      <c r="D203" s="81" t="s">
        <v>3050</v>
      </c>
      <c r="E203" s="58" t="str">
        <f t="shared" si="7"/>
        <v>村上　文洋</v>
      </c>
      <c r="F203" s="59" t="s">
        <v>3342</v>
      </c>
      <c r="G203" s="60" t="s">
        <v>2466</v>
      </c>
      <c r="H203" s="60"/>
      <c r="I203" s="60" t="s">
        <v>2466</v>
      </c>
      <c r="J203" s="60" t="s">
        <v>2466</v>
      </c>
      <c r="K203" s="60"/>
      <c r="L203" s="60"/>
      <c r="M203" s="60"/>
      <c r="N203" s="60"/>
      <c r="O203" s="60"/>
      <c r="P203" s="60"/>
      <c r="Q203" s="60"/>
      <c r="R203" s="60"/>
      <c r="S203" s="60"/>
      <c r="T203" s="60" t="s">
        <v>2466</v>
      </c>
      <c r="U203" s="60" t="s">
        <v>2466</v>
      </c>
      <c r="V203" s="60" t="s">
        <v>2466</v>
      </c>
      <c r="W203" s="60" t="s">
        <v>2466</v>
      </c>
      <c r="X203" s="60"/>
      <c r="Y203" s="60"/>
      <c r="Z203" s="60"/>
      <c r="AA203" s="60" t="s">
        <v>2466</v>
      </c>
      <c r="AB203" s="60" t="s">
        <v>2466</v>
      </c>
      <c r="AC203" s="60"/>
      <c r="AD203" s="60" t="s">
        <v>2466</v>
      </c>
      <c r="AE203" s="60" t="s">
        <v>2466</v>
      </c>
      <c r="AF203" s="60"/>
      <c r="AG203" s="60"/>
      <c r="AH203" s="60"/>
      <c r="AI203" s="60"/>
      <c r="AJ203" s="60"/>
      <c r="AK203" s="60" t="s">
        <v>2466</v>
      </c>
      <c r="AL203" s="87" t="s">
        <v>3400</v>
      </c>
      <c r="AM203" s="61"/>
      <c r="AN203" s="61"/>
      <c r="AO203" s="61"/>
      <c r="AP203" s="61"/>
      <c r="AQ203" s="61"/>
      <c r="AR203" s="61"/>
      <c r="AS203" s="62" t="s">
        <v>3051</v>
      </c>
      <c r="AT203" s="63" t="str">
        <f t="shared" si="6"/>
        <v>https://www.r-ict-advisor.jp/prom/chiiki_adviser/R8_profile/180_2026.pdf</v>
      </c>
      <c r="AU203" s="64" t="s">
        <v>3043</v>
      </c>
    </row>
    <row r="204" spans="1:47" s="43" customFormat="1" ht="41.5" customHeight="1">
      <c r="A204" s="80">
        <v>196</v>
      </c>
      <c r="B204" s="56"/>
      <c r="C204" s="57"/>
      <c r="D204" s="81" t="s">
        <v>3053</v>
      </c>
      <c r="E204" s="58" t="str">
        <f t="shared" si="7"/>
        <v>村越　功司</v>
      </c>
      <c r="F204" s="59" t="s">
        <v>3277</v>
      </c>
      <c r="G204" s="60"/>
      <c r="H204" s="60"/>
      <c r="I204" s="60" t="s">
        <v>2470</v>
      </c>
      <c r="J204" s="60"/>
      <c r="K204" s="60"/>
      <c r="L204" s="60" t="s">
        <v>2470</v>
      </c>
      <c r="M204" s="60"/>
      <c r="N204" s="60"/>
      <c r="O204" s="60"/>
      <c r="P204" s="60"/>
      <c r="Q204" s="60"/>
      <c r="R204" s="60"/>
      <c r="S204" s="60"/>
      <c r="T204" s="60"/>
      <c r="U204" s="60" t="s">
        <v>2470</v>
      </c>
      <c r="V204" s="60" t="s">
        <v>2470</v>
      </c>
      <c r="W204" s="60" t="s">
        <v>2470</v>
      </c>
      <c r="X204" s="60"/>
      <c r="Y204" s="60"/>
      <c r="Z204" s="60"/>
      <c r="AA204" s="60" t="s">
        <v>2470</v>
      </c>
      <c r="AB204" s="60"/>
      <c r="AC204" s="60"/>
      <c r="AD204" s="60" t="s">
        <v>2470</v>
      </c>
      <c r="AE204" s="60" t="s">
        <v>2470</v>
      </c>
      <c r="AF204" s="60"/>
      <c r="AG204" s="60"/>
      <c r="AH204" s="60"/>
      <c r="AI204" s="60"/>
      <c r="AJ204" s="60"/>
      <c r="AK204" s="60" t="s">
        <v>2470</v>
      </c>
      <c r="AL204" s="87" t="s">
        <v>3401</v>
      </c>
      <c r="AM204" s="61"/>
      <c r="AN204" s="61"/>
      <c r="AO204" s="61"/>
      <c r="AP204" s="61"/>
      <c r="AQ204" s="61"/>
      <c r="AR204" s="61"/>
      <c r="AS204" s="62" t="s">
        <v>3054</v>
      </c>
      <c r="AT204" s="63" t="str">
        <f t="shared" si="6"/>
        <v>https://www.r-ict-advisor.jp/prom/chiiki_adviser/R8_profile/181_2026.pdf</v>
      </c>
      <c r="AU204" s="64" t="s">
        <v>3046</v>
      </c>
    </row>
    <row r="205" spans="1:47" s="43" customFormat="1" ht="41.5" customHeight="1">
      <c r="A205" s="80">
        <v>197</v>
      </c>
      <c r="B205" s="56"/>
      <c r="C205" s="57"/>
      <c r="D205" s="81" t="s">
        <v>3056</v>
      </c>
      <c r="E205" s="58" t="str">
        <f t="shared" si="7"/>
        <v>毛利　靖</v>
      </c>
      <c r="F205" s="59" t="s">
        <v>3278</v>
      </c>
      <c r="G205" s="60"/>
      <c r="H205" s="60"/>
      <c r="I205" s="60"/>
      <c r="J205" s="60"/>
      <c r="K205" s="60"/>
      <c r="L205" s="60"/>
      <c r="M205" s="60"/>
      <c r="N205" s="60"/>
      <c r="O205" s="60"/>
      <c r="P205" s="60"/>
      <c r="Q205" s="60"/>
      <c r="R205" s="60"/>
      <c r="S205" s="60"/>
      <c r="T205" s="60"/>
      <c r="U205" s="60"/>
      <c r="V205" s="60" t="s">
        <v>2470</v>
      </c>
      <c r="W205" s="60" t="s">
        <v>2470</v>
      </c>
      <c r="X205" s="60"/>
      <c r="Y205" s="60"/>
      <c r="Z205" s="60"/>
      <c r="AA205" s="60"/>
      <c r="AB205" s="60" t="s">
        <v>2470</v>
      </c>
      <c r="AC205" s="60"/>
      <c r="AD205" s="60"/>
      <c r="AE205" s="60"/>
      <c r="AF205" s="60"/>
      <c r="AG205" s="60"/>
      <c r="AH205" s="60"/>
      <c r="AI205" s="60"/>
      <c r="AJ205" s="60"/>
      <c r="AK205" s="60"/>
      <c r="AL205" s="87" t="s">
        <v>3137</v>
      </c>
      <c r="AM205" s="61"/>
      <c r="AN205" s="61"/>
      <c r="AO205" s="61"/>
      <c r="AP205" s="61"/>
      <c r="AQ205" s="61"/>
      <c r="AR205" s="61"/>
      <c r="AS205" s="62" t="s">
        <v>3057</v>
      </c>
      <c r="AT205" s="63" t="str">
        <f t="shared" si="6"/>
        <v>https://www.r-ict-advisor.jp/prom/chiiki_adviser/R8_profile/182_2026.pdf</v>
      </c>
      <c r="AU205" s="64" t="s">
        <v>3049</v>
      </c>
    </row>
    <row r="206" spans="1:47" s="43" customFormat="1" ht="41.5" customHeight="1">
      <c r="A206" s="80">
        <v>198</v>
      </c>
      <c r="B206" s="56"/>
      <c r="C206" s="57"/>
      <c r="D206" s="81" t="s">
        <v>3059</v>
      </c>
      <c r="E206" s="58" t="str">
        <f t="shared" si="7"/>
        <v>望月　昌樹</v>
      </c>
      <c r="F206" s="59" t="s">
        <v>6715</v>
      </c>
      <c r="G206" s="60"/>
      <c r="H206" s="60"/>
      <c r="I206" s="60" t="s">
        <v>2466</v>
      </c>
      <c r="J206" s="60" t="s">
        <v>2466</v>
      </c>
      <c r="K206" s="60"/>
      <c r="L206" s="60"/>
      <c r="M206" s="60"/>
      <c r="N206" s="60"/>
      <c r="O206" s="60"/>
      <c r="P206" s="60"/>
      <c r="Q206" s="60"/>
      <c r="R206" s="60"/>
      <c r="S206" s="60"/>
      <c r="T206" s="60"/>
      <c r="U206" s="60"/>
      <c r="V206" s="60"/>
      <c r="W206" s="60"/>
      <c r="X206" s="60" t="s">
        <v>2466</v>
      </c>
      <c r="Y206" s="60"/>
      <c r="Z206" s="60" t="s">
        <v>2466</v>
      </c>
      <c r="AA206" s="60" t="s">
        <v>2466</v>
      </c>
      <c r="AB206" s="60"/>
      <c r="AC206" s="60"/>
      <c r="AD206" s="60"/>
      <c r="AE206" s="60"/>
      <c r="AF206" s="60" t="s">
        <v>2470</v>
      </c>
      <c r="AG206" s="60" t="s">
        <v>2470</v>
      </c>
      <c r="AH206" s="60" t="s">
        <v>2466</v>
      </c>
      <c r="AI206" s="60"/>
      <c r="AJ206" s="60" t="s">
        <v>2470</v>
      </c>
      <c r="AK206" s="60"/>
      <c r="AL206" s="87" t="s">
        <v>3137</v>
      </c>
      <c r="AM206" s="61"/>
      <c r="AN206" s="61"/>
      <c r="AO206" s="61"/>
      <c r="AP206" s="61"/>
      <c r="AQ206" s="61"/>
      <c r="AR206" s="61"/>
      <c r="AS206" s="62" t="s">
        <v>3060</v>
      </c>
      <c r="AT206" s="63" t="str">
        <f t="shared" si="6"/>
        <v>https://www.r-ict-advisor.jp/prom/chiiki_adviser/R8_profile/183_2026.pdf</v>
      </c>
      <c r="AU206" s="64" t="s">
        <v>3052</v>
      </c>
    </row>
    <row r="207" spans="1:47" s="43" customFormat="1" ht="41.5" customHeight="1">
      <c r="A207" s="80">
        <v>199</v>
      </c>
      <c r="B207" s="56"/>
      <c r="C207" s="57"/>
      <c r="D207" s="81" t="s">
        <v>3062</v>
      </c>
      <c r="E207" s="58" t="str">
        <f t="shared" si="7"/>
        <v>本山　政志</v>
      </c>
      <c r="F207" s="59" t="s">
        <v>3279</v>
      </c>
      <c r="G207" s="60"/>
      <c r="H207" s="60"/>
      <c r="I207" s="60"/>
      <c r="J207" s="60"/>
      <c r="K207" s="60"/>
      <c r="L207" s="60"/>
      <c r="M207" s="60"/>
      <c r="N207" s="60"/>
      <c r="O207" s="60"/>
      <c r="P207" s="60"/>
      <c r="Q207" s="60"/>
      <c r="R207" s="60"/>
      <c r="S207" s="60"/>
      <c r="T207" s="60"/>
      <c r="U207" s="60"/>
      <c r="V207" s="60"/>
      <c r="W207" s="60"/>
      <c r="X207" s="60"/>
      <c r="Y207" s="60"/>
      <c r="Z207" s="60"/>
      <c r="AA207" s="60"/>
      <c r="AB207" s="60"/>
      <c r="AC207" s="60"/>
      <c r="AD207" s="60"/>
      <c r="AE207" s="60"/>
      <c r="AF207" s="60" t="s">
        <v>2470</v>
      </c>
      <c r="AG207" s="60"/>
      <c r="AH207" s="60"/>
      <c r="AI207" s="60"/>
      <c r="AJ207" s="60"/>
      <c r="AK207" s="60" t="s">
        <v>2470</v>
      </c>
      <c r="AL207" s="87" t="s">
        <v>3402</v>
      </c>
      <c r="AM207" s="61"/>
      <c r="AN207" s="61"/>
      <c r="AO207" s="61"/>
      <c r="AP207" s="61"/>
      <c r="AQ207" s="61"/>
      <c r="AR207" s="61"/>
      <c r="AS207" s="62" t="s">
        <v>3063</v>
      </c>
      <c r="AT207" s="63" t="str">
        <f t="shared" si="6"/>
        <v>https://www.r-ict-advisor.jp/prom/chiiki_adviser/R8_profile/184_2026.pdf</v>
      </c>
      <c r="AU207" s="64" t="s">
        <v>3055</v>
      </c>
    </row>
    <row r="208" spans="1:47" s="43" customFormat="1" ht="41.5" customHeight="1">
      <c r="A208" s="80">
        <v>200</v>
      </c>
      <c r="B208" s="56"/>
      <c r="C208" s="57"/>
      <c r="D208" s="81" t="s">
        <v>3069</v>
      </c>
      <c r="E208" s="58" t="str">
        <f t="shared" si="7"/>
        <v>森川　博之</v>
      </c>
      <c r="F208" s="59" t="s">
        <v>3280</v>
      </c>
      <c r="G208" s="60"/>
      <c r="H208" s="60"/>
      <c r="I208" s="60"/>
      <c r="J208" s="60"/>
      <c r="K208" s="60" t="s">
        <v>2468</v>
      </c>
      <c r="L208" s="60" t="s">
        <v>2468</v>
      </c>
      <c r="M208" s="60" t="s">
        <v>2468</v>
      </c>
      <c r="N208" s="60"/>
      <c r="O208" s="60"/>
      <c r="P208" s="60"/>
      <c r="Q208" s="60"/>
      <c r="R208" s="60"/>
      <c r="S208" s="60"/>
      <c r="T208" s="60"/>
      <c r="U208" s="60"/>
      <c r="V208" s="60" t="s">
        <v>2468</v>
      </c>
      <c r="W208" s="60"/>
      <c r="X208" s="60"/>
      <c r="Y208" s="60" t="s">
        <v>2468</v>
      </c>
      <c r="Z208" s="60"/>
      <c r="AA208" s="60"/>
      <c r="AB208" s="60"/>
      <c r="AC208" s="60"/>
      <c r="AD208" s="60"/>
      <c r="AE208" s="60"/>
      <c r="AF208" s="60"/>
      <c r="AG208" s="60"/>
      <c r="AH208" s="60"/>
      <c r="AI208" s="60"/>
      <c r="AJ208" s="60"/>
      <c r="AK208" s="60"/>
      <c r="AL208" s="87" t="s">
        <v>3137</v>
      </c>
      <c r="AM208" s="61"/>
      <c r="AN208" s="61"/>
      <c r="AO208" s="61"/>
      <c r="AP208" s="61"/>
      <c r="AQ208" s="61"/>
      <c r="AR208" s="61"/>
      <c r="AS208" s="62" t="s">
        <v>3070</v>
      </c>
      <c r="AT208" s="63" t="str">
        <f t="shared" si="6"/>
        <v>https://www.r-ict-advisor.jp/prom/chiiki_adviser/R8_profile/186_2026.pdf</v>
      </c>
      <c r="AU208" s="64" t="s">
        <v>3061</v>
      </c>
    </row>
    <row r="209" spans="1:47" s="43" customFormat="1" ht="41.5" customHeight="1">
      <c r="A209" s="80">
        <v>201</v>
      </c>
      <c r="B209" s="56"/>
      <c r="C209" s="57"/>
      <c r="D209" s="81" t="s">
        <v>3072</v>
      </c>
      <c r="E209" s="58" t="str">
        <f t="shared" si="7"/>
        <v>森戸　裕一</v>
      </c>
      <c r="F209" s="59" t="s">
        <v>3073</v>
      </c>
      <c r="G209" s="60" t="s">
        <v>2470</v>
      </c>
      <c r="H209" s="60" t="s">
        <v>2470</v>
      </c>
      <c r="I209" s="60" t="s">
        <v>2470</v>
      </c>
      <c r="J209" s="60" t="s">
        <v>2470</v>
      </c>
      <c r="K209" s="60" t="s">
        <v>2470</v>
      </c>
      <c r="L209" s="60" t="s">
        <v>2470</v>
      </c>
      <c r="M209" s="60" t="s">
        <v>2470</v>
      </c>
      <c r="N209" s="60" t="s">
        <v>2470</v>
      </c>
      <c r="O209" s="60" t="s">
        <v>2470</v>
      </c>
      <c r="P209" s="60" t="s">
        <v>2470</v>
      </c>
      <c r="Q209" s="60" t="s">
        <v>2470</v>
      </c>
      <c r="R209" s="60" t="s">
        <v>2470</v>
      </c>
      <c r="S209" s="60" t="s">
        <v>2470</v>
      </c>
      <c r="T209" s="60" t="s">
        <v>2470</v>
      </c>
      <c r="U209" s="60" t="s">
        <v>2470</v>
      </c>
      <c r="V209" s="60" t="s">
        <v>2470</v>
      </c>
      <c r="W209" s="60" t="s">
        <v>2470</v>
      </c>
      <c r="X209" s="60"/>
      <c r="Y209" s="60"/>
      <c r="Z209" s="60" t="s">
        <v>2466</v>
      </c>
      <c r="AA209" s="60" t="s">
        <v>2470</v>
      </c>
      <c r="AB209" s="60" t="s">
        <v>2470</v>
      </c>
      <c r="AC209" s="60"/>
      <c r="AD209" s="60" t="s">
        <v>2470</v>
      </c>
      <c r="AE209" s="60" t="s">
        <v>2470</v>
      </c>
      <c r="AF209" s="60" t="s">
        <v>2466</v>
      </c>
      <c r="AG209" s="60" t="s">
        <v>2466</v>
      </c>
      <c r="AH209" s="60" t="s">
        <v>2466</v>
      </c>
      <c r="AI209" s="60" t="s">
        <v>2470</v>
      </c>
      <c r="AJ209" s="60" t="s">
        <v>2466</v>
      </c>
      <c r="AK209" s="60" t="s">
        <v>2470</v>
      </c>
      <c r="AL209" s="87" t="s">
        <v>3403</v>
      </c>
      <c r="AM209" s="61"/>
      <c r="AN209" s="61"/>
      <c r="AO209" s="61"/>
      <c r="AP209" s="61"/>
      <c r="AQ209" s="61"/>
      <c r="AR209" s="61"/>
      <c r="AS209" s="62" t="s">
        <v>3074</v>
      </c>
      <c r="AT209" s="63" t="str">
        <f t="shared" si="6"/>
        <v>https://www.r-ict-advisor.jp/prom/chiiki_adviser/R8_profile/187_2026.pdf</v>
      </c>
      <c r="AU209" s="64" t="s">
        <v>3064</v>
      </c>
    </row>
    <row r="210" spans="1:47" s="43" customFormat="1" ht="41.5" customHeight="1">
      <c r="A210" s="80">
        <v>202</v>
      </c>
      <c r="B210" s="56"/>
      <c r="C210" s="57"/>
      <c r="D210" s="81" t="s">
        <v>3075</v>
      </c>
      <c r="E210" s="58" t="str">
        <f t="shared" si="7"/>
        <v>森本　登志男</v>
      </c>
      <c r="F210" s="59" t="s">
        <v>3076</v>
      </c>
      <c r="G210" s="60" t="s">
        <v>2470</v>
      </c>
      <c r="H210" s="60" t="s">
        <v>2470</v>
      </c>
      <c r="I210" s="60" t="s">
        <v>2470</v>
      </c>
      <c r="J210" s="60" t="s">
        <v>2468</v>
      </c>
      <c r="K210" s="60" t="s">
        <v>2470</v>
      </c>
      <c r="L210" s="60" t="s">
        <v>2466</v>
      </c>
      <c r="M210" s="60" t="s">
        <v>2470</v>
      </c>
      <c r="N210" s="60"/>
      <c r="O210" s="60" t="s">
        <v>2470</v>
      </c>
      <c r="P210" s="60" t="s">
        <v>2470</v>
      </c>
      <c r="Q210" s="60" t="s">
        <v>2470</v>
      </c>
      <c r="R210" s="60" t="s">
        <v>2466</v>
      </c>
      <c r="S210" s="60" t="s">
        <v>2466</v>
      </c>
      <c r="T210" s="60" t="s">
        <v>2470</v>
      </c>
      <c r="U210" s="60" t="s">
        <v>2470</v>
      </c>
      <c r="V210" s="60" t="s">
        <v>2470</v>
      </c>
      <c r="W210" s="60" t="s">
        <v>2470</v>
      </c>
      <c r="X210" s="60"/>
      <c r="Y210" s="60"/>
      <c r="Z210" s="60"/>
      <c r="AA210" s="60" t="s">
        <v>2470</v>
      </c>
      <c r="AB210" s="60"/>
      <c r="AC210" s="60" t="s">
        <v>2466</v>
      </c>
      <c r="AD210" s="60"/>
      <c r="AE210" s="60" t="s">
        <v>2470</v>
      </c>
      <c r="AF210" s="60" t="s">
        <v>2466</v>
      </c>
      <c r="AG210" s="60" t="s">
        <v>2466</v>
      </c>
      <c r="AH210" s="60"/>
      <c r="AI210" s="60" t="s">
        <v>2466</v>
      </c>
      <c r="AJ210" s="60"/>
      <c r="AK210" s="60"/>
      <c r="AL210" s="87" t="s">
        <v>3137</v>
      </c>
      <c r="AM210" s="61"/>
      <c r="AN210" s="61"/>
      <c r="AO210" s="61"/>
      <c r="AP210" s="61"/>
      <c r="AQ210" s="61"/>
      <c r="AR210" s="61"/>
      <c r="AS210" s="62" t="s">
        <v>3077</v>
      </c>
      <c r="AT210" s="63" t="str">
        <f t="shared" si="6"/>
        <v>https://www.r-ict-advisor.jp/prom/chiiki_adviser/R8_profile/188_2026.pdf</v>
      </c>
      <c r="AU210" s="64" t="s">
        <v>3068</v>
      </c>
    </row>
    <row r="211" spans="1:47" s="43" customFormat="1" ht="41.5" customHeight="1">
      <c r="A211" s="80">
        <v>203</v>
      </c>
      <c r="B211" s="56"/>
      <c r="C211" s="57"/>
      <c r="D211" s="81" t="s">
        <v>3079</v>
      </c>
      <c r="E211" s="58" t="str">
        <f t="shared" si="7"/>
        <v>森本　浩之</v>
      </c>
      <c r="F211" s="59" t="s">
        <v>3343</v>
      </c>
      <c r="G211" s="60" t="s">
        <v>2466</v>
      </c>
      <c r="H211" s="60" t="s">
        <v>2466</v>
      </c>
      <c r="I211" s="60" t="s">
        <v>2470</v>
      </c>
      <c r="J211" s="60"/>
      <c r="K211" s="60"/>
      <c r="L211" s="60" t="s">
        <v>2470</v>
      </c>
      <c r="M211" s="60"/>
      <c r="N211" s="60"/>
      <c r="O211" s="60"/>
      <c r="P211" s="60"/>
      <c r="Q211" s="60"/>
      <c r="R211" s="60"/>
      <c r="S211" s="60"/>
      <c r="T211" s="60" t="s">
        <v>2466</v>
      </c>
      <c r="U211" s="60" t="s">
        <v>2466</v>
      </c>
      <c r="V211" s="60"/>
      <c r="W211" s="60"/>
      <c r="X211" s="60" t="s">
        <v>2466</v>
      </c>
      <c r="Y211" s="60"/>
      <c r="Z211" s="60"/>
      <c r="AA211" s="60" t="s">
        <v>2470</v>
      </c>
      <c r="AB211" s="60" t="s">
        <v>2466</v>
      </c>
      <c r="AC211" s="60"/>
      <c r="AD211" s="60" t="s">
        <v>2466</v>
      </c>
      <c r="AE211" s="60" t="s">
        <v>2466</v>
      </c>
      <c r="AF211" s="60"/>
      <c r="AG211" s="60" t="s">
        <v>2466</v>
      </c>
      <c r="AH211" s="60" t="s">
        <v>2470</v>
      </c>
      <c r="AI211" s="60"/>
      <c r="AJ211" s="60"/>
      <c r="AK211" s="60"/>
      <c r="AL211" s="87" t="s">
        <v>3137</v>
      </c>
      <c r="AM211" s="61"/>
      <c r="AN211" s="61"/>
      <c r="AO211" s="61"/>
      <c r="AP211" s="61"/>
      <c r="AQ211" s="61"/>
      <c r="AR211" s="61"/>
      <c r="AS211" s="62" t="s">
        <v>3080</v>
      </c>
      <c r="AT211" s="63" t="str">
        <f t="shared" si="6"/>
        <v>https://www.r-ict-advisor.jp/prom/chiiki_adviser/R8_profile/189_2026.pdf</v>
      </c>
      <c r="AU211" s="64" t="s">
        <v>3071</v>
      </c>
    </row>
    <row r="212" spans="1:47" s="43" customFormat="1" ht="41.5" customHeight="1">
      <c r="A212" s="80">
        <v>204</v>
      </c>
      <c r="B212" s="56"/>
      <c r="C212" s="57"/>
      <c r="D212" s="81" t="s">
        <v>3065</v>
      </c>
      <c r="E212" s="58" t="str">
        <f t="shared" si="7"/>
        <v>森　康通</v>
      </c>
      <c r="F212" s="59" t="s">
        <v>3066</v>
      </c>
      <c r="G212" s="60"/>
      <c r="H212" s="60"/>
      <c r="I212" s="60"/>
      <c r="J212" s="60" t="s">
        <v>2466</v>
      </c>
      <c r="K212" s="60"/>
      <c r="L212" s="60"/>
      <c r="M212" s="60"/>
      <c r="N212" s="60"/>
      <c r="O212" s="60"/>
      <c r="P212" s="60"/>
      <c r="Q212" s="60"/>
      <c r="R212" s="60"/>
      <c r="S212" s="60"/>
      <c r="T212" s="60"/>
      <c r="U212" s="60"/>
      <c r="V212" s="60" t="s">
        <v>2470</v>
      </c>
      <c r="W212" s="60" t="s">
        <v>2470</v>
      </c>
      <c r="X212" s="60"/>
      <c r="Y212" s="60"/>
      <c r="Z212" s="60" t="s">
        <v>2470</v>
      </c>
      <c r="AA212" s="60" t="s">
        <v>2466</v>
      </c>
      <c r="AB212" s="60"/>
      <c r="AC212" s="60"/>
      <c r="AD212" s="60" t="s">
        <v>2470</v>
      </c>
      <c r="AE212" s="60" t="s">
        <v>2470</v>
      </c>
      <c r="AF212" s="60"/>
      <c r="AG212" s="60"/>
      <c r="AH212" s="60" t="s">
        <v>2466</v>
      </c>
      <c r="AI212" s="60" t="s">
        <v>2466</v>
      </c>
      <c r="AJ212" s="60"/>
      <c r="AK212" s="60"/>
      <c r="AL212" s="87" t="s">
        <v>3137</v>
      </c>
      <c r="AM212" s="61"/>
      <c r="AN212" s="61"/>
      <c r="AO212" s="61"/>
      <c r="AP212" s="61"/>
      <c r="AQ212" s="61"/>
      <c r="AR212" s="61"/>
      <c r="AS212" s="62" t="s">
        <v>3067</v>
      </c>
      <c r="AT212" s="63" t="str">
        <f t="shared" si="6"/>
        <v>https://www.r-ict-advisor.jp/prom/chiiki_adviser/R8_profile/185_2026.pdf</v>
      </c>
      <c r="AU212" s="64" t="s">
        <v>3058</v>
      </c>
    </row>
    <row r="213" spans="1:47" s="43" customFormat="1" ht="41.5" customHeight="1">
      <c r="A213" s="80">
        <v>205</v>
      </c>
      <c r="B213" s="56"/>
      <c r="C213" s="57"/>
      <c r="D213" s="81" t="s">
        <v>3083</v>
      </c>
      <c r="E213" s="58" t="str">
        <f t="shared" si="7"/>
        <v>安江　輝</v>
      </c>
      <c r="F213" s="59" t="s">
        <v>6865</v>
      </c>
      <c r="G213" s="60" t="s">
        <v>2470</v>
      </c>
      <c r="H213" s="60" t="s">
        <v>2470</v>
      </c>
      <c r="I213" s="60" t="s">
        <v>2470</v>
      </c>
      <c r="J213" s="60" t="s">
        <v>2470</v>
      </c>
      <c r="K213" s="60" t="s">
        <v>2466</v>
      </c>
      <c r="L213" s="60" t="s">
        <v>2470</v>
      </c>
      <c r="M213" s="60" t="s">
        <v>2466</v>
      </c>
      <c r="N213" s="60" t="s">
        <v>2466</v>
      </c>
      <c r="O213" s="60" t="s">
        <v>2470</v>
      </c>
      <c r="P213" s="60" t="s">
        <v>2466</v>
      </c>
      <c r="Q213" s="60" t="s">
        <v>2466</v>
      </c>
      <c r="R213" s="60" t="s">
        <v>2466</v>
      </c>
      <c r="S213" s="60" t="s">
        <v>2466</v>
      </c>
      <c r="T213" s="60" t="s">
        <v>2466</v>
      </c>
      <c r="U213" s="60" t="s">
        <v>2466</v>
      </c>
      <c r="V213" s="60" t="s">
        <v>2466</v>
      </c>
      <c r="W213" s="60" t="s">
        <v>2466</v>
      </c>
      <c r="X213" s="60" t="s">
        <v>2470</v>
      </c>
      <c r="Y213" s="60" t="s">
        <v>2470</v>
      </c>
      <c r="Z213" s="60" t="s">
        <v>2470</v>
      </c>
      <c r="AA213" s="60" t="s">
        <v>2466</v>
      </c>
      <c r="AB213" s="60" t="s">
        <v>2466</v>
      </c>
      <c r="AC213" s="60" t="s">
        <v>2466</v>
      </c>
      <c r="AD213" s="60" t="s">
        <v>2466</v>
      </c>
      <c r="AE213" s="60" t="s">
        <v>2466</v>
      </c>
      <c r="AF213" s="60" t="s">
        <v>2466</v>
      </c>
      <c r="AG213" s="60" t="s">
        <v>2466</v>
      </c>
      <c r="AH213" s="60" t="s">
        <v>2466</v>
      </c>
      <c r="AI213" s="60" t="s">
        <v>2466</v>
      </c>
      <c r="AJ213" s="60" t="s">
        <v>2470</v>
      </c>
      <c r="AK213" s="60" t="s">
        <v>2470</v>
      </c>
      <c r="AL213" s="87" t="s">
        <v>3404</v>
      </c>
      <c r="AM213" s="61"/>
      <c r="AN213" s="61"/>
      <c r="AO213" s="61"/>
      <c r="AP213" s="61"/>
      <c r="AQ213" s="61"/>
      <c r="AR213" s="61"/>
      <c r="AS213" s="62" t="s">
        <v>3084</v>
      </c>
      <c r="AT213" s="63" t="str">
        <f t="shared" si="6"/>
        <v>https://www.r-ict-advisor.jp/prom/chiiki_adviser/R8_profile/191_2026.pdf</v>
      </c>
      <c r="AU213" s="64" t="s">
        <v>3078</v>
      </c>
    </row>
    <row r="214" spans="1:47" s="43" customFormat="1" ht="41.5" customHeight="1">
      <c r="A214" s="80">
        <v>206</v>
      </c>
      <c r="B214" s="56"/>
      <c r="C214" s="57"/>
      <c r="D214" s="81" t="s">
        <v>3086</v>
      </c>
      <c r="E214" s="58" t="str">
        <f t="shared" si="7"/>
        <v>栁田　公市</v>
      </c>
      <c r="F214" s="59" t="s">
        <v>3281</v>
      </c>
      <c r="G214" s="60" t="s">
        <v>2470</v>
      </c>
      <c r="H214" s="60" t="s">
        <v>2470</v>
      </c>
      <c r="I214" s="60"/>
      <c r="J214" s="60" t="s">
        <v>2470</v>
      </c>
      <c r="K214" s="60" t="s">
        <v>2470</v>
      </c>
      <c r="L214" s="60"/>
      <c r="M214" s="60" t="s">
        <v>2470</v>
      </c>
      <c r="N214" s="60"/>
      <c r="O214" s="60"/>
      <c r="P214" s="60" t="s">
        <v>2470</v>
      </c>
      <c r="Q214" s="60"/>
      <c r="R214" s="60" t="s">
        <v>2470</v>
      </c>
      <c r="S214" s="60"/>
      <c r="T214" s="60" t="s">
        <v>2470</v>
      </c>
      <c r="U214" s="60" t="s">
        <v>2470</v>
      </c>
      <c r="V214" s="60"/>
      <c r="W214" s="60"/>
      <c r="X214" s="60"/>
      <c r="Y214" s="60"/>
      <c r="Z214" s="60"/>
      <c r="AA214" s="60"/>
      <c r="AB214" s="60" t="s">
        <v>2470</v>
      </c>
      <c r="AC214" s="60"/>
      <c r="AD214" s="60"/>
      <c r="AE214" s="60"/>
      <c r="AF214" s="60"/>
      <c r="AG214" s="60"/>
      <c r="AH214" s="60"/>
      <c r="AI214" s="60"/>
      <c r="AJ214" s="60"/>
      <c r="AK214" s="60"/>
      <c r="AL214" s="87" t="s">
        <v>3137</v>
      </c>
      <c r="AM214" s="61"/>
      <c r="AN214" s="61"/>
      <c r="AO214" s="61"/>
      <c r="AP214" s="61"/>
      <c r="AQ214" s="61"/>
      <c r="AR214" s="61"/>
      <c r="AS214" s="62" t="s">
        <v>3087</v>
      </c>
      <c r="AT214" s="63" t="str">
        <f t="shared" si="6"/>
        <v>https://www.r-ict-advisor.jp/prom/chiiki_adviser/R8_profile/192_2026.pdf</v>
      </c>
      <c r="AU214" s="64" t="s">
        <v>3081</v>
      </c>
    </row>
    <row r="215" spans="1:47" s="43" customFormat="1" ht="41.5" customHeight="1">
      <c r="A215" s="80">
        <v>207</v>
      </c>
      <c r="B215" s="56"/>
      <c r="C215" s="57"/>
      <c r="D215" s="81" t="s">
        <v>3088</v>
      </c>
      <c r="E215" s="58" t="str">
        <f t="shared" si="7"/>
        <v>山口　倫照</v>
      </c>
      <c r="F215" s="59" t="s">
        <v>3089</v>
      </c>
      <c r="G215" s="60" t="s">
        <v>2466</v>
      </c>
      <c r="H215" s="60" t="s">
        <v>2466</v>
      </c>
      <c r="I215" s="60" t="s">
        <v>2470</v>
      </c>
      <c r="J215" s="60" t="s">
        <v>2470</v>
      </c>
      <c r="K215" s="60"/>
      <c r="L215" s="60" t="s">
        <v>2470</v>
      </c>
      <c r="M215" s="60" t="s">
        <v>2466</v>
      </c>
      <c r="N215" s="60" t="s">
        <v>2466</v>
      </c>
      <c r="O215" s="60" t="s">
        <v>2466</v>
      </c>
      <c r="P215" s="60" t="s">
        <v>2470</v>
      </c>
      <c r="Q215" s="60" t="s">
        <v>2466</v>
      </c>
      <c r="R215" s="60"/>
      <c r="S215" s="60" t="s">
        <v>2470</v>
      </c>
      <c r="T215" s="60" t="s">
        <v>2470</v>
      </c>
      <c r="U215" s="60" t="s">
        <v>2466</v>
      </c>
      <c r="V215" s="60" t="s">
        <v>2470</v>
      </c>
      <c r="W215" s="60" t="s">
        <v>2470</v>
      </c>
      <c r="X215" s="60" t="s">
        <v>2466</v>
      </c>
      <c r="Y215" s="60"/>
      <c r="Z215" s="60" t="s">
        <v>2466</v>
      </c>
      <c r="AA215" s="60" t="s">
        <v>2470</v>
      </c>
      <c r="AB215" s="60"/>
      <c r="AC215" s="60" t="s">
        <v>2466</v>
      </c>
      <c r="AD215" s="60" t="s">
        <v>2466</v>
      </c>
      <c r="AE215" s="60" t="s">
        <v>2470</v>
      </c>
      <c r="AF215" s="60" t="s">
        <v>2470</v>
      </c>
      <c r="AG215" s="60" t="s">
        <v>2470</v>
      </c>
      <c r="AH215" s="60" t="s">
        <v>2466</v>
      </c>
      <c r="AI215" s="60" t="s">
        <v>2470</v>
      </c>
      <c r="AJ215" s="60" t="s">
        <v>2466</v>
      </c>
      <c r="AK215" s="60"/>
      <c r="AL215" s="87" t="s">
        <v>3137</v>
      </c>
      <c r="AM215" s="61"/>
      <c r="AN215" s="61"/>
      <c r="AO215" s="61"/>
      <c r="AP215" s="61"/>
      <c r="AQ215" s="61"/>
      <c r="AR215" s="61"/>
      <c r="AS215" s="62" t="s">
        <v>3090</v>
      </c>
      <c r="AT215" s="63" t="str">
        <f t="shared" si="6"/>
        <v>https://www.r-ict-advisor.jp/prom/chiiki_adviser/R8_profile/193_2026.pdf</v>
      </c>
      <c r="AU215" s="64" t="s">
        <v>3082</v>
      </c>
    </row>
    <row r="216" spans="1:47" s="43" customFormat="1" ht="41.5" customHeight="1">
      <c r="A216" s="80">
        <v>208</v>
      </c>
      <c r="B216" s="56"/>
      <c r="C216" s="57"/>
      <c r="D216" s="81" t="s">
        <v>3092</v>
      </c>
      <c r="E216" s="58" t="str">
        <f t="shared" si="7"/>
        <v>山崎　博樹</v>
      </c>
      <c r="F216" s="59" t="s">
        <v>3344</v>
      </c>
      <c r="G216" s="60"/>
      <c r="H216" s="60"/>
      <c r="I216" s="60"/>
      <c r="J216" s="60"/>
      <c r="K216" s="60"/>
      <c r="L216" s="60"/>
      <c r="M216" s="60"/>
      <c r="N216" s="60"/>
      <c r="O216" s="60"/>
      <c r="P216" s="60"/>
      <c r="Q216" s="60"/>
      <c r="R216" s="60"/>
      <c r="S216" s="60"/>
      <c r="T216" s="60"/>
      <c r="U216" s="60"/>
      <c r="V216" s="60"/>
      <c r="W216" s="60"/>
      <c r="X216" s="60"/>
      <c r="Y216" s="60"/>
      <c r="Z216" s="60"/>
      <c r="AA216" s="60"/>
      <c r="AB216" s="60" t="s">
        <v>2466</v>
      </c>
      <c r="AC216" s="60" t="s">
        <v>2470</v>
      </c>
      <c r="AD216" s="60" t="s">
        <v>2470</v>
      </c>
      <c r="AE216" s="60"/>
      <c r="AF216" s="60"/>
      <c r="AG216" s="60"/>
      <c r="AH216" s="60"/>
      <c r="AI216" s="60"/>
      <c r="AJ216" s="60"/>
      <c r="AK216" s="60"/>
      <c r="AL216" s="87" t="s">
        <v>3137</v>
      </c>
      <c r="AM216" s="61"/>
      <c r="AN216" s="61"/>
      <c r="AO216" s="61"/>
      <c r="AP216" s="61"/>
      <c r="AQ216" s="61"/>
      <c r="AR216" s="61"/>
      <c r="AS216" s="62" t="s">
        <v>3093</v>
      </c>
      <c r="AT216" s="63" t="str">
        <f t="shared" si="6"/>
        <v>https://www.r-ict-advisor.jp/prom/chiiki_adviser/R8_profile/194_2026.pdf</v>
      </c>
      <c r="AU216" s="64" t="s">
        <v>3085</v>
      </c>
    </row>
    <row r="217" spans="1:47" s="43" customFormat="1" ht="41.5" customHeight="1">
      <c r="A217" s="80">
        <v>209</v>
      </c>
      <c r="B217" s="56"/>
      <c r="C217" s="57"/>
      <c r="D217" s="81" t="s">
        <v>3096</v>
      </c>
      <c r="E217" s="58" t="str">
        <f t="shared" si="7"/>
        <v>山田　雅彦</v>
      </c>
      <c r="F217" s="59" t="s">
        <v>3282</v>
      </c>
      <c r="G217" s="60"/>
      <c r="H217" s="60" t="s">
        <v>2466</v>
      </c>
      <c r="I217" s="60"/>
      <c r="J217" s="60"/>
      <c r="K217" s="60"/>
      <c r="L217" s="60"/>
      <c r="M217" s="60"/>
      <c r="N217" s="60"/>
      <c r="O217" s="60"/>
      <c r="P217" s="60" t="s">
        <v>2466</v>
      </c>
      <c r="Q217" s="60"/>
      <c r="R217" s="60"/>
      <c r="S217" s="60"/>
      <c r="T217" s="60"/>
      <c r="U217" s="60"/>
      <c r="V217" s="60" t="s">
        <v>2466</v>
      </c>
      <c r="W217" s="60"/>
      <c r="X217" s="60"/>
      <c r="Y217" s="60"/>
      <c r="Z217" s="60"/>
      <c r="AA217" s="60"/>
      <c r="AB217" s="60"/>
      <c r="AC217" s="60"/>
      <c r="AD217" s="60"/>
      <c r="AE217" s="60"/>
      <c r="AF217" s="60"/>
      <c r="AG217" s="60"/>
      <c r="AH217" s="60"/>
      <c r="AI217" s="60"/>
      <c r="AJ217" s="60"/>
      <c r="AK217" s="60"/>
      <c r="AL217" s="87" t="s">
        <v>3137</v>
      </c>
      <c r="AM217" s="61"/>
      <c r="AN217" s="61"/>
      <c r="AO217" s="61"/>
      <c r="AP217" s="61"/>
      <c r="AQ217" s="61"/>
      <c r="AR217" s="61"/>
      <c r="AS217" s="62" t="s">
        <v>3097</v>
      </c>
      <c r="AT217" s="63" t="str">
        <f t="shared" si="6"/>
        <v>https://www.r-ict-advisor.jp/prom/chiiki_adviser/R8_profile/196_2026.pdf</v>
      </c>
      <c r="AU217" s="64" t="s">
        <v>3091</v>
      </c>
    </row>
    <row r="218" spans="1:47" s="43" customFormat="1" ht="41.5" customHeight="1">
      <c r="A218" s="80">
        <v>210</v>
      </c>
      <c r="B218" s="56"/>
      <c r="C218" s="57"/>
      <c r="D218" s="81" t="s">
        <v>3099</v>
      </c>
      <c r="E218" s="58" t="str">
        <f t="shared" si="7"/>
        <v>山西　潤一</v>
      </c>
      <c r="F218" s="59" t="s">
        <v>3283</v>
      </c>
      <c r="G218" s="60"/>
      <c r="H218" s="60" t="s">
        <v>2466</v>
      </c>
      <c r="I218" s="60"/>
      <c r="J218" s="60" t="s">
        <v>2470</v>
      </c>
      <c r="K218" s="60"/>
      <c r="L218" s="60" t="s">
        <v>2466</v>
      </c>
      <c r="M218" s="60"/>
      <c r="N218" s="60"/>
      <c r="O218" s="60"/>
      <c r="P218" s="60"/>
      <c r="Q218" s="60"/>
      <c r="R218" s="60"/>
      <c r="S218" s="60"/>
      <c r="T218" s="60" t="s">
        <v>2466</v>
      </c>
      <c r="U218" s="60" t="s">
        <v>2466</v>
      </c>
      <c r="V218" s="60" t="s">
        <v>2470</v>
      </c>
      <c r="W218" s="60" t="s">
        <v>2470</v>
      </c>
      <c r="X218" s="60"/>
      <c r="Y218" s="60"/>
      <c r="Z218" s="60"/>
      <c r="AA218" s="60"/>
      <c r="AB218" s="60" t="s">
        <v>2470</v>
      </c>
      <c r="AC218" s="60" t="s">
        <v>2466</v>
      </c>
      <c r="AD218" s="60"/>
      <c r="AE218" s="60" t="s">
        <v>2466</v>
      </c>
      <c r="AF218" s="60"/>
      <c r="AG218" s="60"/>
      <c r="AH218" s="60"/>
      <c r="AI218" s="60"/>
      <c r="AJ218" s="60"/>
      <c r="AK218" s="60"/>
      <c r="AL218" s="87" t="s">
        <v>3137</v>
      </c>
      <c r="AM218" s="61"/>
      <c r="AN218" s="61"/>
      <c r="AO218" s="61"/>
      <c r="AP218" s="61"/>
      <c r="AQ218" s="61"/>
      <c r="AR218" s="61"/>
      <c r="AS218" s="62" t="s">
        <v>3100</v>
      </c>
      <c r="AT218" s="63" t="str">
        <f t="shared" si="6"/>
        <v>https://www.r-ict-advisor.jp/prom/chiiki_adviser/R8_profile/197_2026.pdf</v>
      </c>
      <c r="AU218" s="64" t="s">
        <v>3094</v>
      </c>
    </row>
    <row r="219" spans="1:47" s="43" customFormat="1" ht="41.5" customHeight="1">
      <c r="A219" s="80">
        <v>211</v>
      </c>
      <c r="B219" s="56"/>
      <c r="C219" s="57"/>
      <c r="D219" s="81" t="s">
        <v>3101</v>
      </c>
      <c r="E219" s="58" t="str">
        <f t="shared" si="7"/>
        <v>山本　孝</v>
      </c>
      <c r="F219" s="59" t="s">
        <v>3284</v>
      </c>
      <c r="G219" s="60" t="s">
        <v>2466</v>
      </c>
      <c r="H219" s="60"/>
      <c r="I219" s="60" t="s">
        <v>2470</v>
      </c>
      <c r="J219" s="60" t="s">
        <v>2466</v>
      </c>
      <c r="K219" s="60"/>
      <c r="L219" s="60" t="s">
        <v>2466</v>
      </c>
      <c r="M219" s="60" t="s">
        <v>2466</v>
      </c>
      <c r="N219" s="60"/>
      <c r="O219" s="60" t="s">
        <v>2466</v>
      </c>
      <c r="P219" s="60"/>
      <c r="Q219" s="60"/>
      <c r="R219" s="60"/>
      <c r="S219" s="60" t="s">
        <v>2466</v>
      </c>
      <c r="T219" s="60" t="s">
        <v>2466</v>
      </c>
      <c r="U219" s="60" t="s">
        <v>2466</v>
      </c>
      <c r="V219" s="60"/>
      <c r="W219" s="60" t="s">
        <v>2466</v>
      </c>
      <c r="X219" s="60"/>
      <c r="Y219" s="60"/>
      <c r="Z219" s="60"/>
      <c r="AA219" s="60"/>
      <c r="AB219" s="60"/>
      <c r="AC219" s="60"/>
      <c r="AD219" s="60" t="s">
        <v>2466</v>
      </c>
      <c r="AE219" s="60" t="s">
        <v>2466</v>
      </c>
      <c r="AF219" s="60"/>
      <c r="AG219" s="60"/>
      <c r="AH219" s="60"/>
      <c r="AI219" s="60"/>
      <c r="AJ219" s="60"/>
      <c r="AK219" s="60" t="s">
        <v>2466</v>
      </c>
      <c r="AL219" s="87" t="s">
        <v>2478</v>
      </c>
      <c r="AM219" s="61"/>
      <c r="AN219" s="61"/>
      <c r="AO219" s="61"/>
      <c r="AP219" s="61"/>
      <c r="AQ219" s="61"/>
      <c r="AR219" s="61"/>
      <c r="AS219" s="62" t="s">
        <v>3102</v>
      </c>
      <c r="AT219" s="63" t="str">
        <f t="shared" si="6"/>
        <v>https://www.r-ict-advisor.jp/prom/chiiki_adviser/R8_profile/198_2026.pdf</v>
      </c>
      <c r="AU219" s="64" t="s">
        <v>3095</v>
      </c>
    </row>
    <row r="220" spans="1:47" s="43" customFormat="1" ht="41.5" customHeight="1">
      <c r="A220" s="80">
        <v>212</v>
      </c>
      <c r="B220" s="56"/>
      <c r="C220" s="57"/>
      <c r="D220" s="81" t="s">
        <v>3103</v>
      </c>
      <c r="E220" s="58" t="str">
        <f t="shared" si="7"/>
        <v>由比　良雄</v>
      </c>
      <c r="F220" s="59" t="s">
        <v>3104</v>
      </c>
      <c r="G220" s="60" t="s">
        <v>2466</v>
      </c>
      <c r="H220" s="60" t="s">
        <v>2470</v>
      </c>
      <c r="I220" s="60" t="s">
        <v>2466</v>
      </c>
      <c r="J220" s="60" t="s">
        <v>2470</v>
      </c>
      <c r="K220" s="60"/>
      <c r="L220" s="60" t="s">
        <v>2466</v>
      </c>
      <c r="M220" s="60" t="s">
        <v>2466</v>
      </c>
      <c r="N220" s="60" t="s">
        <v>2466</v>
      </c>
      <c r="O220" s="60" t="s">
        <v>2466</v>
      </c>
      <c r="P220" s="60" t="s">
        <v>2466</v>
      </c>
      <c r="Q220" s="60" t="s">
        <v>2466</v>
      </c>
      <c r="R220" s="60" t="s">
        <v>2466</v>
      </c>
      <c r="S220" s="60" t="s">
        <v>2466</v>
      </c>
      <c r="T220" s="60" t="s">
        <v>2466</v>
      </c>
      <c r="U220" s="60" t="s">
        <v>2466</v>
      </c>
      <c r="V220" s="60" t="s">
        <v>2466</v>
      </c>
      <c r="W220" s="60" t="s">
        <v>2466</v>
      </c>
      <c r="X220" s="60"/>
      <c r="Y220" s="60" t="s">
        <v>2466</v>
      </c>
      <c r="Z220" s="60"/>
      <c r="AA220" s="60" t="s">
        <v>2468</v>
      </c>
      <c r="AB220" s="60" t="s">
        <v>2470</v>
      </c>
      <c r="AC220" s="60" t="s">
        <v>2466</v>
      </c>
      <c r="AD220" s="60" t="s">
        <v>2466</v>
      </c>
      <c r="AE220" s="60" t="s">
        <v>2470</v>
      </c>
      <c r="AF220" s="60" t="s">
        <v>2466</v>
      </c>
      <c r="AG220" s="60" t="s">
        <v>2466</v>
      </c>
      <c r="AH220" s="60" t="s">
        <v>2466</v>
      </c>
      <c r="AI220" s="60" t="s">
        <v>2466</v>
      </c>
      <c r="AJ220" s="60"/>
      <c r="AK220" s="60"/>
      <c r="AL220" s="87" t="s">
        <v>3137</v>
      </c>
      <c r="AM220" s="61"/>
      <c r="AN220" s="61"/>
      <c r="AO220" s="61"/>
      <c r="AP220" s="61"/>
      <c r="AQ220" s="61"/>
      <c r="AR220" s="61"/>
      <c r="AS220" s="62" t="s">
        <v>3105</v>
      </c>
      <c r="AT220" s="63" t="str">
        <f t="shared" si="6"/>
        <v>https://www.r-ict-advisor.jp/prom/chiiki_adviser/R8_profile/199_2026.pdf</v>
      </c>
      <c r="AU220" s="64" t="s">
        <v>3098</v>
      </c>
    </row>
    <row r="221" spans="1:47" s="43" customFormat="1" ht="41.5" customHeight="1">
      <c r="A221" s="80">
        <v>213</v>
      </c>
      <c r="B221" s="56"/>
      <c r="C221" s="57"/>
      <c r="D221" s="81" t="s">
        <v>3113</v>
      </c>
      <c r="E221" s="58" t="str">
        <f t="shared" si="7"/>
        <v>吉本　明平</v>
      </c>
      <c r="F221" s="59" t="s">
        <v>3285</v>
      </c>
      <c r="G221" s="60" t="s">
        <v>2470</v>
      </c>
      <c r="H221" s="60" t="s">
        <v>2466</v>
      </c>
      <c r="I221" s="60" t="s">
        <v>2466</v>
      </c>
      <c r="J221" s="60" t="s">
        <v>2470</v>
      </c>
      <c r="K221" s="60" t="s">
        <v>2466</v>
      </c>
      <c r="L221" s="60" t="s">
        <v>2466</v>
      </c>
      <c r="M221" s="60"/>
      <c r="N221" s="60"/>
      <c r="O221" s="60"/>
      <c r="P221" s="60"/>
      <c r="Q221" s="60"/>
      <c r="R221" s="60"/>
      <c r="S221" s="60"/>
      <c r="T221" s="60"/>
      <c r="U221" s="60" t="s">
        <v>2466</v>
      </c>
      <c r="V221" s="60" t="s">
        <v>2466</v>
      </c>
      <c r="W221" s="60" t="s">
        <v>2470</v>
      </c>
      <c r="X221" s="60"/>
      <c r="Y221" s="60"/>
      <c r="Z221" s="60" t="s">
        <v>2466</v>
      </c>
      <c r="AA221" s="60" t="s">
        <v>2466</v>
      </c>
      <c r="AB221" s="60"/>
      <c r="AC221" s="60"/>
      <c r="AD221" s="60" t="s">
        <v>2470</v>
      </c>
      <c r="AE221" s="60" t="s">
        <v>2470</v>
      </c>
      <c r="AF221" s="60" t="s">
        <v>2470</v>
      </c>
      <c r="AG221" s="60" t="s">
        <v>2466</v>
      </c>
      <c r="AH221" s="60"/>
      <c r="AI221" s="60"/>
      <c r="AJ221" s="60" t="s">
        <v>2466</v>
      </c>
      <c r="AK221" s="60"/>
      <c r="AL221" s="87" t="s">
        <v>3137</v>
      </c>
      <c r="AM221" s="61"/>
      <c r="AN221" s="61"/>
      <c r="AO221" s="61"/>
      <c r="AP221" s="61"/>
      <c r="AQ221" s="61"/>
      <c r="AR221" s="61"/>
      <c r="AS221" s="62" t="s">
        <v>3114</v>
      </c>
      <c r="AT221" s="63" t="str">
        <f t="shared" si="6"/>
        <v>https://www.r-ict-advisor.jp/prom/chiiki_adviser/R8_profile/202_2026.pdf</v>
      </c>
      <c r="AU221" s="64" t="s">
        <v>3106</v>
      </c>
    </row>
    <row r="222" spans="1:47" s="43" customFormat="1" ht="41.5" customHeight="1">
      <c r="A222" s="80">
        <v>214</v>
      </c>
      <c r="B222" s="56"/>
      <c r="C222" s="57"/>
      <c r="D222" s="81" t="s">
        <v>3116</v>
      </c>
      <c r="E222" s="58" t="str">
        <f t="shared" si="7"/>
        <v>米田　宗義</v>
      </c>
      <c r="F222" s="59" t="s">
        <v>3286</v>
      </c>
      <c r="G222" s="60" t="s">
        <v>2470</v>
      </c>
      <c r="H222" s="60" t="s">
        <v>2470</v>
      </c>
      <c r="I222" s="60" t="s">
        <v>2470</v>
      </c>
      <c r="J222" s="60" t="s">
        <v>2470</v>
      </c>
      <c r="K222" s="60" t="s">
        <v>2470</v>
      </c>
      <c r="L222" s="60" t="s">
        <v>2466</v>
      </c>
      <c r="M222" s="60" t="s">
        <v>2470</v>
      </c>
      <c r="N222" s="60" t="s">
        <v>2466</v>
      </c>
      <c r="O222" s="60"/>
      <c r="P222" s="60"/>
      <c r="Q222" s="60" t="s">
        <v>2466</v>
      </c>
      <c r="R222" s="60" t="s">
        <v>2466</v>
      </c>
      <c r="S222" s="60" t="s">
        <v>2466</v>
      </c>
      <c r="T222" s="60" t="s">
        <v>2470</v>
      </c>
      <c r="U222" s="60" t="s">
        <v>2470</v>
      </c>
      <c r="V222" s="60" t="s">
        <v>2470</v>
      </c>
      <c r="W222" s="60" t="s">
        <v>2470</v>
      </c>
      <c r="X222" s="60" t="s">
        <v>2466</v>
      </c>
      <c r="Y222" s="60" t="s">
        <v>2466</v>
      </c>
      <c r="Z222" s="60" t="s">
        <v>2470</v>
      </c>
      <c r="AA222" s="60" t="s">
        <v>2470</v>
      </c>
      <c r="AB222" s="60" t="s">
        <v>2468</v>
      </c>
      <c r="AC222" s="60" t="s">
        <v>2466</v>
      </c>
      <c r="AD222" s="60" t="s">
        <v>2470</v>
      </c>
      <c r="AE222" s="60" t="s">
        <v>2470</v>
      </c>
      <c r="AF222" s="60" t="s">
        <v>2466</v>
      </c>
      <c r="AG222" s="60" t="s">
        <v>2470</v>
      </c>
      <c r="AH222" s="60" t="s">
        <v>2470</v>
      </c>
      <c r="AI222" s="60" t="s">
        <v>2466</v>
      </c>
      <c r="AJ222" s="60" t="s">
        <v>2470</v>
      </c>
      <c r="AK222" s="60"/>
      <c r="AL222" s="87" t="s">
        <v>3137</v>
      </c>
      <c r="AM222" s="61"/>
      <c r="AN222" s="61"/>
      <c r="AO222" s="61"/>
      <c r="AP222" s="61"/>
      <c r="AQ222" s="61"/>
      <c r="AR222" s="61"/>
      <c r="AS222" s="62" t="s">
        <v>3117</v>
      </c>
      <c r="AT222" s="63" t="str">
        <f t="shared" si="6"/>
        <v>https://www.r-ict-advisor.jp/prom/chiiki_adviser/R8_profile/203_2026.pdf</v>
      </c>
      <c r="AU222" s="64" t="s">
        <v>3107</v>
      </c>
    </row>
    <row r="223" spans="1:47" s="43" customFormat="1" ht="41.5" customHeight="1">
      <c r="A223" s="80">
        <v>215</v>
      </c>
      <c r="B223" s="56"/>
      <c r="C223" s="57"/>
      <c r="D223" s="81" t="s">
        <v>3119</v>
      </c>
      <c r="E223" s="58" t="str">
        <f t="shared" si="7"/>
        <v>和﨑　宏</v>
      </c>
      <c r="F223" s="59" t="s">
        <v>3287</v>
      </c>
      <c r="G223" s="60"/>
      <c r="H223" s="60" t="s">
        <v>2466</v>
      </c>
      <c r="I223" s="60"/>
      <c r="J223" s="60" t="s">
        <v>2466</v>
      </c>
      <c r="K223" s="60" t="s">
        <v>2466</v>
      </c>
      <c r="L223" s="60"/>
      <c r="M223" s="60" t="s">
        <v>2470</v>
      </c>
      <c r="N223" s="60"/>
      <c r="O223" s="60"/>
      <c r="P223" s="60" t="s">
        <v>2466</v>
      </c>
      <c r="Q223" s="60"/>
      <c r="R223" s="60"/>
      <c r="S223" s="60" t="s">
        <v>2466</v>
      </c>
      <c r="T223" s="60"/>
      <c r="U223" s="60"/>
      <c r="V223" s="60" t="s">
        <v>2466</v>
      </c>
      <c r="W223" s="60" t="s">
        <v>2470</v>
      </c>
      <c r="X223" s="60"/>
      <c r="Y223" s="60"/>
      <c r="Z223" s="60"/>
      <c r="AA223" s="60"/>
      <c r="AB223" s="60" t="s">
        <v>2470</v>
      </c>
      <c r="AC223" s="60"/>
      <c r="AD223" s="60"/>
      <c r="AE223" s="60"/>
      <c r="AF223" s="60"/>
      <c r="AG223" s="60"/>
      <c r="AH223" s="60"/>
      <c r="AI223" s="60"/>
      <c r="AJ223" s="60"/>
      <c r="AK223" s="60"/>
      <c r="AL223" s="87" t="s">
        <v>3137</v>
      </c>
      <c r="AM223" s="61"/>
      <c r="AN223" s="61"/>
      <c r="AO223" s="61"/>
      <c r="AP223" s="61"/>
      <c r="AQ223" s="61"/>
      <c r="AR223" s="61"/>
      <c r="AS223" s="62" t="s">
        <v>3120</v>
      </c>
      <c r="AT223" s="63" t="str">
        <f t="shared" si="6"/>
        <v>https://www.r-ict-advisor.jp/prom/chiiki_adviser/R8_profile/204_2026.pdf</v>
      </c>
      <c r="AU223" s="64" t="s">
        <v>3108</v>
      </c>
    </row>
    <row r="224" spans="1:47" s="43" customFormat="1" ht="41.5" customHeight="1">
      <c r="A224" s="80">
        <v>216</v>
      </c>
      <c r="B224" s="56"/>
      <c r="C224" s="57"/>
      <c r="D224" s="81" t="s">
        <v>3122</v>
      </c>
      <c r="E224" s="58" t="str">
        <f t="shared" si="7"/>
        <v>鷲見　英利</v>
      </c>
      <c r="F224" s="59" t="s">
        <v>3288</v>
      </c>
      <c r="G224" s="60" t="s">
        <v>2466</v>
      </c>
      <c r="H224" s="60"/>
      <c r="I224" s="60" t="s">
        <v>2466</v>
      </c>
      <c r="J224" s="60"/>
      <c r="K224" s="60" t="s">
        <v>2470</v>
      </c>
      <c r="L224" s="60" t="s">
        <v>2466</v>
      </c>
      <c r="M224" s="60" t="s">
        <v>2470</v>
      </c>
      <c r="N224" s="60" t="s">
        <v>2466</v>
      </c>
      <c r="O224" s="60"/>
      <c r="P224" s="60" t="s">
        <v>2466</v>
      </c>
      <c r="Q224" s="60" t="s">
        <v>2466</v>
      </c>
      <c r="R224" s="60"/>
      <c r="S224" s="60" t="s">
        <v>2466</v>
      </c>
      <c r="T224" s="60"/>
      <c r="U224" s="60" t="s">
        <v>2466</v>
      </c>
      <c r="V224" s="60"/>
      <c r="W224" s="60"/>
      <c r="X224" s="60"/>
      <c r="Y224" s="60"/>
      <c r="Z224" s="60"/>
      <c r="AA224" s="60"/>
      <c r="AB224" s="60"/>
      <c r="AC224" s="60"/>
      <c r="AD224" s="60"/>
      <c r="AE224" s="60" t="s">
        <v>2466</v>
      </c>
      <c r="AF224" s="60"/>
      <c r="AG224" s="60"/>
      <c r="AH224" s="60"/>
      <c r="AI224" s="60"/>
      <c r="AJ224" s="60"/>
      <c r="AK224" s="60"/>
      <c r="AL224" s="87" t="s">
        <v>3137</v>
      </c>
      <c r="AM224" s="61"/>
      <c r="AN224" s="61"/>
      <c r="AO224" s="61"/>
      <c r="AP224" s="61"/>
      <c r="AQ224" s="61"/>
      <c r="AR224" s="61"/>
      <c r="AS224" s="62" t="s">
        <v>3123</v>
      </c>
      <c r="AT224" s="63" t="str">
        <f t="shared" si="6"/>
        <v>https://www.r-ict-advisor.jp/prom/chiiki_adviser/R8_profile/205_2026.pdf</v>
      </c>
      <c r="AU224" s="64" t="s">
        <v>3109</v>
      </c>
    </row>
    <row r="225" spans="1:47" s="43" customFormat="1" ht="41.5" customHeight="1">
      <c r="A225" s="80">
        <v>217</v>
      </c>
      <c r="B225" s="56"/>
      <c r="C225" s="57"/>
      <c r="D225" s="81" t="s">
        <v>3128</v>
      </c>
      <c r="E225" s="58" t="str">
        <f t="shared" si="7"/>
        <v>渡邊　貴史</v>
      </c>
      <c r="F225" s="59" t="s">
        <v>3289</v>
      </c>
      <c r="G225" s="60" t="s">
        <v>2470</v>
      </c>
      <c r="H225" s="60" t="s">
        <v>2470</v>
      </c>
      <c r="I225" s="60" t="s">
        <v>2470</v>
      </c>
      <c r="J225" s="60"/>
      <c r="K225" s="60" t="s">
        <v>2470</v>
      </c>
      <c r="L225" s="60" t="s">
        <v>2470</v>
      </c>
      <c r="M225" s="60" t="s">
        <v>2470</v>
      </c>
      <c r="N225" s="60" t="s">
        <v>2470</v>
      </c>
      <c r="O225" s="60" t="s">
        <v>2470</v>
      </c>
      <c r="P225" s="60" t="s">
        <v>2470</v>
      </c>
      <c r="Q225" s="60" t="s">
        <v>2470</v>
      </c>
      <c r="R225" s="60" t="s">
        <v>2466</v>
      </c>
      <c r="S225" s="60" t="s">
        <v>2466</v>
      </c>
      <c r="T225" s="60" t="s">
        <v>2470</v>
      </c>
      <c r="U225" s="60" t="s">
        <v>2470</v>
      </c>
      <c r="V225" s="60" t="s">
        <v>2470</v>
      </c>
      <c r="W225" s="60" t="s">
        <v>2470</v>
      </c>
      <c r="X225" s="60" t="s">
        <v>2470</v>
      </c>
      <c r="Y225" s="60" t="s">
        <v>2470</v>
      </c>
      <c r="Z225" s="60" t="s">
        <v>2466</v>
      </c>
      <c r="AA225" s="60" t="s">
        <v>2466</v>
      </c>
      <c r="AB225" s="60" t="s">
        <v>2470</v>
      </c>
      <c r="AC225" s="60"/>
      <c r="AD225" s="60" t="s">
        <v>2470</v>
      </c>
      <c r="AE225" s="60" t="s">
        <v>2470</v>
      </c>
      <c r="AF225" s="60" t="s">
        <v>2466</v>
      </c>
      <c r="AG225" s="60" t="s">
        <v>2466</v>
      </c>
      <c r="AH225" s="60" t="s">
        <v>2466</v>
      </c>
      <c r="AI225" s="60" t="s">
        <v>2466</v>
      </c>
      <c r="AJ225" s="60" t="s">
        <v>2466</v>
      </c>
      <c r="AK225" s="60" t="s">
        <v>2470</v>
      </c>
      <c r="AL225" s="87" t="s">
        <v>3405</v>
      </c>
      <c r="AM225" s="61"/>
      <c r="AN225" s="61"/>
      <c r="AO225" s="61"/>
      <c r="AP225" s="61"/>
      <c r="AQ225" s="61"/>
      <c r="AR225" s="61"/>
      <c r="AS225" s="62" t="s">
        <v>3129</v>
      </c>
      <c r="AT225" s="63" t="str">
        <f t="shared" si="6"/>
        <v>https://www.r-ict-advisor.jp/prom/chiiki_adviser/R8_profile/207_2026.pdf</v>
      </c>
      <c r="AU225" s="64" t="s">
        <v>3111</v>
      </c>
    </row>
    <row r="226" spans="1:47" s="43" customFormat="1" ht="41.5" customHeight="1">
      <c r="A226" s="80">
        <v>218</v>
      </c>
      <c r="B226" s="56"/>
      <c r="C226" s="57"/>
      <c r="D226" s="81" t="s">
        <v>3132</v>
      </c>
      <c r="E226" s="58" t="str">
        <f t="shared" si="7"/>
        <v>渡邊　智之</v>
      </c>
      <c r="F226" s="59" t="s">
        <v>3133</v>
      </c>
      <c r="G226" s="60" t="s">
        <v>2470</v>
      </c>
      <c r="H226" s="60" t="s">
        <v>2470</v>
      </c>
      <c r="I226" s="60" t="s">
        <v>2470</v>
      </c>
      <c r="J226" s="60" t="s">
        <v>2470</v>
      </c>
      <c r="K226" s="60" t="s">
        <v>2470</v>
      </c>
      <c r="L226" s="60" t="s">
        <v>2470</v>
      </c>
      <c r="M226" s="60" t="s">
        <v>2470</v>
      </c>
      <c r="N226" s="60" t="s">
        <v>2470</v>
      </c>
      <c r="O226" s="60" t="s">
        <v>2470</v>
      </c>
      <c r="P226" s="60" t="s">
        <v>2470</v>
      </c>
      <c r="Q226" s="60" t="s">
        <v>2470</v>
      </c>
      <c r="R226" s="60" t="s">
        <v>2470</v>
      </c>
      <c r="S226" s="60" t="s">
        <v>2470</v>
      </c>
      <c r="T226" s="60" t="s">
        <v>2470</v>
      </c>
      <c r="U226" s="60" t="s">
        <v>2470</v>
      </c>
      <c r="V226" s="60" t="s">
        <v>2470</v>
      </c>
      <c r="W226" s="60" t="s">
        <v>2470</v>
      </c>
      <c r="X226" s="60" t="s">
        <v>2470</v>
      </c>
      <c r="Y226" s="60" t="s">
        <v>2470</v>
      </c>
      <c r="Z226" s="60" t="s">
        <v>2470</v>
      </c>
      <c r="AA226" s="60" t="s">
        <v>2470</v>
      </c>
      <c r="AB226" s="60" t="s">
        <v>2470</v>
      </c>
      <c r="AC226" s="60" t="s">
        <v>2470</v>
      </c>
      <c r="AD226" s="60" t="s">
        <v>2470</v>
      </c>
      <c r="AE226" s="60" t="s">
        <v>2470</v>
      </c>
      <c r="AF226" s="60" t="s">
        <v>2470</v>
      </c>
      <c r="AG226" s="60" t="s">
        <v>2470</v>
      </c>
      <c r="AH226" s="60" t="s">
        <v>2470</v>
      </c>
      <c r="AI226" s="60" t="s">
        <v>2470</v>
      </c>
      <c r="AJ226" s="60" t="s">
        <v>2470</v>
      </c>
      <c r="AK226" s="60"/>
      <c r="AL226" s="87" t="s">
        <v>3137</v>
      </c>
      <c r="AM226" s="61"/>
      <c r="AN226" s="61"/>
      <c r="AO226" s="61"/>
      <c r="AP226" s="61"/>
      <c r="AQ226" s="61"/>
      <c r="AR226" s="61"/>
      <c r="AS226" s="62" t="s">
        <v>3134</v>
      </c>
      <c r="AT226" s="63" t="str">
        <f t="shared" si="6"/>
        <v>https://www.r-ict-advisor.jp/prom/chiiki_adviser/R8_profile/208_2026.pdf</v>
      </c>
      <c r="AU226" s="64" t="s">
        <v>3112</v>
      </c>
    </row>
    <row r="227" spans="1:47" s="43" customFormat="1" ht="41.5" customHeight="1">
      <c r="A227" s="80">
        <v>219</v>
      </c>
      <c r="B227" s="56"/>
      <c r="C227" s="57"/>
      <c r="D227" s="81" t="s">
        <v>3125</v>
      </c>
      <c r="E227" s="58" t="str">
        <f t="shared" si="7"/>
        <v>和田　雅昭</v>
      </c>
      <c r="F227" s="59" t="s">
        <v>3345</v>
      </c>
      <c r="G227" s="60"/>
      <c r="H227" s="60"/>
      <c r="I227" s="60"/>
      <c r="J227" s="60"/>
      <c r="K227" s="60"/>
      <c r="L227" s="60"/>
      <c r="M227" s="60"/>
      <c r="N227" s="60"/>
      <c r="O227" s="60"/>
      <c r="P227" s="60"/>
      <c r="Q227" s="60"/>
      <c r="R227" s="60" t="s">
        <v>2470</v>
      </c>
      <c r="S227" s="60"/>
      <c r="T227" s="60"/>
      <c r="U227" s="60"/>
      <c r="V227" s="60"/>
      <c r="W227" s="60"/>
      <c r="X227" s="60"/>
      <c r="Y227" s="60"/>
      <c r="Z227" s="60"/>
      <c r="AA227" s="60"/>
      <c r="AB227" s="60"/>
      <c r="AC227" s="60"/>
      <c r="AD227" s="60"/>
      <c r="AE227" s="60"/>
      <c r="AF227" s="60"/>
      <c r="AG227" s="60"/>
      <c r="AH227" s="60"/>
      <c r="AI227" s="60"/>
      <c r="AJ227" s="60"/>
      <c r="AK227" s="60"/>
      <c r="AL227" s="87" t="s">
        <v>3137</v>
      </c>
      <c r="AM227" s="61"/>
      <c r="AN227" s="61"/>
      <c r="AO227" s="61"/>
      <c r="AP227" s="61"/>
      <c r="AQ227" s="61"/>
      <c r="AR227" s="61"/>
      <c r="AS227" s="62" t="s">
        <v>3126</v>
      </c>
      <c r="AT227" s="63" t="str">
        <f t="shared" si="6"/>
        <v>https://www.r-ict-advisor.jp/prom/chiiki_adviser/R8_profile/206_2026.pdf</v>
      </c>
      <c r="AU227" s="64" t="s">
        <v>3110</v>
      </c>
    </row>
  </sheetData>
  <sheetProtection algorithmName="SHA-512" hashValue="KuArNnEXISRUHlbOtBeGS0OgTtu+kSgkdfZI6M68Bk3yjrBxWeGAB3oHNH1gYgv4iElXthN+9uw7Se8171F/1Q==" saltValue="cvBZQyDgAs6IfC/x93Ef2g==" spinCount="100000" sheet="1" autoFilter="0"/>
  <autoFilter ref="A8:AL227" xr:uid="{635F4D7D-2B26-4AA9-BC51-1C83F0FFD78E}"/>
  <mergeCells count="11">
    <mergeCell ref="AK6:AL7"/>
    <mergeCell ref="B2:F4"/>
    <mergeCell ref="G2:H4"/>
    <mergeCell ref="J2:AD2"/>
    <mergeCell ref="J3:AD3"/>
    <mergeCell ref="J4:AD4"/>
    <mergeCell ref="G6:J6"/>
    <mergeCell ref="K6:U6"/>
    <mergeCell ref="V6:Z6"/>
    <mergeCell ref="AA6:AD6"/>
    <mergeCell ref="AE6:AJ6"/>
  </mergeCells>
  <phoneticPr fontId="2"/>
  <conditionalFormatting sqref="E6:E8">
    <cfRule type="duplicateValues" dxfId="32" priority="14"/>
    <cfRule type="duplicateValues" dxfId="31" priority="15"/>
  </conditionalFormatting>
  <conditionalFormatting sqref="E9:E227">
    <cfRule type="duplicateValues" dxfId="30" priority="27"/>
  </conditionalFormatting>
  <conditionalFormatting sqref="E228:E1048576 E1">
    <cfRule type="duplicateValues" dxfId="29" priority="16"/>
  </conditionalFormatting>
  <conditionalFormatting sqref="F5">
    <cfRule type="duplicateValues" dxfId="28" priority="12"/>
    <cfRule type="duplicateValues" dxfId="27" priority="13"/>
  </conditionalFormatting>
  <conditionalFormatting sqref="F55">
    <cfRule type="duplicateValues" dxfId="26" priority="6"/>
  </conditionalFormatting>
  <conditionalFormatting sqref="F56:F81 F83:F87 F89:F93 F95:F102 F104:F106 F108:F119 F121:F227 F9:F54">
    <cfRule type="duplicateValues" dxfId="25" priority="31"/>
  </conditionalFormatting>
  <conditionalFormatting sqref="F82">
    <cfRule type="duplicateValues" dxfId="24" priority="5"/>
  </conditionalFormatting>
  <conditionalFormatting sqref="F88">
    <cfRule type="duplicateValues" dxfId="23" priority="4"/>
  </conditionalFormatting>
  <conditionalFormatting sqref="F94">
    <cfRule type="duplicateValues" dxfId="22" priority="3"/>
  </conditionalFormatting>
  <conditionalFormatting sqref="F103">
    <cfRule type="duplicateValues" dxfId="21" priority="2"/>
  </conditionalFormatting>
  <conditionalFormatting sqref="F107">
    <cfRule type="duplicateValues" dxfId="20" priority="1"/>
  </conditionalFormatting>
  <conditionalFormatting sqref="F120">
    <cfRule type="duplicateValues" dxfId="19" priority="7"/>
  </conditionalFormatting>
  <conditionalFormatting sqref="F228:F1048576 F1 F6:F8">
    <cfRule type="duplicateValues" dxfId="18" priority="20"/>
  </conditionalFormatting>
  <conditionalFormatting sqref="AS7">
    <cfRule type="duplicateValues" dxfId="17" priority="10"/>
    <cfRule type="duplicateValues" dxfId="16" priority="11"/>
  </conditionalFormatting>
  <conditionalFormatting sqref="AS9:AS227">
    <cfRule type="duplicateValues" dxfId="15" priority="39"/>
  </conditionalFormatting>
  <conditionalFormatting sqref="AS228:AS1048576 AS5:AS6 AR4 AS1 AS8">
    <cfRule type="duplicateValues" dxfId="14" priority="22"/>
    <cfRule type="duplicateValues" dxfId="13" priority="23"/>
  </conditionalFormatting>
  <conditionalFormatting sqref="AU7">
    <cfRule type="duplicateValues" dxfId="12" priority="9"/>
  </conditionalFormatting>
  <conditionalFormatting sqref="AU9:AU227">
    <cfRule type="duplicateValues" dxfId="11" priority="48"/>
  </conditionalFormatting>
  <conditionalFormatting sqref="AU228:AU1048576 AU5:AU6 AT2:AT4 AU1 AU8">
    <cfRule type="duplicateValues" dxfId="10" priority="25"/>
  </conditionalFormatting>
  <hyperlinks>
    <hyperlink ref="AU8" r:id="rId1" xr:uid="{E1440F0A-1BC5-49E9-B205-565D487144E5}"/>
  </hyperlinks>
  <pageMargins left="0.70866141732283472" right="0.70866141732283472" top="0.74803149606299213" bottom="0.74803149606299213" header="0.31496062992125984" footer="0.31496062992125984"/>
  <pageSetup paperSize="9" scale="19" fitToHeight="6" orientation="portrait"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755B0-F574-4A9D-BA33-DAF604D4A237}">
  <dimension ref="A1:L222"/>
  <sheetViews>
    <sheetView showGridLines="0" view="pageBreakPreview" zoomScaleNormal="100" zoomScaleSheetLayoutView="100" workbookViewId="0">
      <selection activeCell="J23" sqref="J23"/>
    </sheetView>
  </sheetViews>
  <sheetFormatPr defaultColWidth="9" defaultRowHeight="15"/>
  <cols>
    <col min="1" max="1" width="1.58203125" style="112" customWidth="1"/>
    <col min="2" max="6" width="26.58203125" style="1" customWidth="1"/>
    <col min="7" max="7" width="1.83203125" style="1" customWidth="1"/>
    <col min="8" max="8" width="6.33203125" style="1" hidden="1" customWidth="1"/>
    <col min="9" max="9" width="27.58203125" style="1" hidden="1" customWidth="1"/>
    <col min="10" max="10" width="55.33203125" style="1" customWidth="1"/>
    <col min="11" max="11" width="52.83203125" style="1" customWidth="1"/>
    <col min="12" max="16384" width="9" style="1"/>
  </cols>
  <sheetData>
    <row r="1" spans="2:10" ht="27" customHeight="1">
      <c r="B1" s="292" t="s">
        <v>2395</v>
      </c>
      <c r="C1" s="292"/>
      <c r="D1" s="292"/>
      <c r="E1" s="292"/>
      <c r="F1" s="292"/>
    </row>
    <row r="2" spans="2:10">
      <c r="E2" s="2" t="s">
        <v>2396</v>
      </c>
      <c r="F2" s="29"/>
      <c r="I2" s="6"/>
    </row>
    <row r="3" spans="2:10">
      <c r="D3" s="2"/>
      <c r="E3" s="2" t="s">
        <v>2397</v>
      </c>
      <c r="F3" s="154"/>
    </row>
    <row r="4" spans="2:10">
      <c r="B4" s="379"/>
      <c r="C4" s="379"/>
      <c r="D4" s="379"/>
      <c r="E4" s="379"/>
      <c r="F4" s="379"/>
    </row>
    <row r="5" spans="2:10">
      <c r="B5" s="380"/>
      <c r="C5" s="380"/>
      <c r="D5" s="380"/>
      <c r="E5" s="380"/>
      <c r="F5" s="380"/>
      <c r="H5" s="107"/>
    </row>
    <row r="6" spans="2:10" ht="26.25" customHeight="1">
      <c r="B6" s="296" t="s">
        <v>3429</v>
      </c>
      <c r="C6" s="296"/>
      <c r="D6" s="296"/>
      <c r="E6" s="296"/>
      <c r="F6" s="296"/>
    </row>
    <row r="7" spans="2:10" ht="18.75" customHeight="1">
      <c r="B7" s="3" t="s">
        <v>3427</v>
      </c>
      <c r="C7" s="378" t="str">
        <f>IF(申請書!C13="","",申請書!C13)</f>
        <v/>
      </c>
      <c r="D7" s="378"/>
      <c r="E7" s="378"/>
      <c r="F7" s="378"/>
    </row>
    <row r="8" spans="2:10" ht="18.75" customHeight="1">
      <c r="B8" s="3" t="s">
        <v>3428</v>
      </c>
      <c r="C8" s="378" t="str">
        <f>IF(申請書!C14="","",申請書!C14)</f>
        <v/>
      </c>
      <c r="D8" s="378"/>
      <c r="E8" s="378"/>
      <c r="F8" s="378"/>
    </row>
    <row r="10" spans="2:10" ht="27.75" customHeight="1">
      <c r="B10" s="291" t="s">
        <v>3430</v>
      </c>
      <c r="C10" s="291"/>
      <c r="D10" s="291"/>
      <c r="E10" s="291"/>
      <c r="F10" s="291"/>
    </row>
    <row r="11" spans="2:10" ht="19.5" customHeight="1">
      <c r="B11" s="3" t="s">
        <v>3428</v>
      </c>
      <c r="C11" s="378" t="str">
        <f>IF(申請書!C23="","",申請書!C23)</f>
        <v/>
      </c>
      <c r="D11" s="378"/>
      <c r="E11" s="378"/>
      <c r="F11" s="378"/>
    </row>
    <row r="12" spans="2:10" ht="19.5" customHeight="1">
      <c r="B12" s="3" t="s">
        <v>3431</v>
      </c>
      <c r="C12" s="378" t="str">
        <f>IF(申請書!C24="","",申請書!C24)</f>
        <v/>
      </c>
      <c r="D12" s="378"/>
      <c r="E12" s="378"/>
      <c r="F12" s="378"/>
    </row>
    <row r="14" spans="2:10" ht="24" customHeight="1">
      <c r="B14" s="114" t="s">
        <v>3432</v>
      </c>
      <c r="C14" s="115"/>
      <c r="D14" s="115"/>
      <c r="E14" s="115"/>
      <c r="F14" s="116"/>
      <c r="I14" s="108" t="s">
        <v>2398</v>
      </c>
      <c r="J14" s="6"/>
    </row>
    <row r="15" spans="2:10" ht="19.5" customHeight="1">
      <c r="B15" s="156" t="s">
        <v>2333</v>
      </c>
      <c r="C15" s="377" t="str">
        <f>IF(申請書!C30="","",申請書!C30)</f>
        <v/>
      </c>
      <c r="D15" s="377"/>
      <c r="E15" s="377"/>
      <c r="F15" s="377"/>
      <c r="G15" s="111"/>
      <c r="H15" s="111"/>
      <c r="I15" s="111" t="s">
        <v>2333</v>
      </c>
      <c r="J15" s="111"/>
    </row>
    <row r="16" spans="2:10" ht="19.5" customHeight="1">
      <c r="B16" s="156" t="s">
        <v>2399</v>
      </c>
      <c r="C16" s="377" t="str">
        <f>IF(F3="","",IF(COUNTA(申請書!$C$87:$C$97)=COUNTIF(申請書!$F$87:$F$97,"オンライン"),"オンラインのみ",IF(COUNTA(申請書!$C$87:$C$97)=COUNTIF(申請書!$F$87:$F$97,"実地"),"実地のみ","現地・オンライン支援")))</f>
        <v/>
      </c>
      <c r="D16" s="377"/>
      <c r="E16" s="377"/>
      <c r="F16" s="377"/>
      <c r="G16" s="111"/>
      <c r="H16" s="111"/>
      <c r="I16" s="111">
        <f>IF(COUNTA(申請書!$C$87:$C$97)=COUNTIF(申請書!$F$87:$F$97,"オンライン"),報告書!J18,IF(COUNTA(申請書!$C$87:$C$97)=COUNTIF(申請書!$F$87:$F$97,"実地"),報告書!J16,"現地派遣・オンライン支援"))</f>
        <v>0</v>
      </c>
      <c r="J16" s="111"/>
    </row>
    <row r="17" spans="2:10" ht="19.5" customHeight="1">
      <c r="B17" s="156" t="s">
        <v>2400</v>
      </c>
      <c r="C17" s="377" t="str">
        <f>IF(申請書!C31="","",申請書!C31)</f>
        <v/>
      </c>
      <c r="D17" s="377"/>
      <c r="E17" s="377"/>
      <c r="F17" s="377"/>
      <c r="G17" s="111"/>
      <c r="H17" s="111"/>
      <c r="I17" s="111"/>
      <c r="J17" s="111"/>
    </row>
    <row r="18" spans="2:10" ht="19.5" customHeight="1">
      <c r="B18" s="156" t="s">
        <v>2401</v>
      </c>
      <c r="C18" s="216"/>
      <c r="D18" s="216"/>
      <c r="E18" s="216"/>
      <c r="F18" s="216"/>
      <c r="G18" s="111"/>
      <c r="H18" s="111"/>
      <c r="I18" s="111" t="s">
        <v>2401</v>
      </c>
      <c r="J18" s="111"/>
    </row>
    <row r="19" spans="2:10" ht="19.5" customHeight="1">
      <c r="B19" s="173" t="s">
        <v>3522</v>
      </c>
      <c r="C19" s="377" t="str">
        <f>IF(申請書!C100="","",申請書!C100)</f>
        <v/>
      </c>
      <c r="D19" s="377"/>
      <c r="E19" s="377"/>
      <c r="F19" s="377"/>
      <c r="G19" s="111"/>
      <c r="H19" s="111"/>
      <c r="I19" s="111"/>
      <c r="J19" s="111"/>
    </row>
    <row r="20" spans="2:10" ht="19.5" customHeight="1"/>
    <row r="21" spans="2:10" ht="22.5" customHeight="1">
      <c r="B21" s="303" t="s">
        <v>3442</v>
      </c>
      <c r="C21" s="304"/>
      <c r="D21" s="304"/>
      <c r="E21" s="304"/>
      <c r="F21" s="305"/>
    </row>
    <row r="22" spans="2:10" ht="66.75" customHeight="1">
      <c r="B22" s="117" t="s">
        <v>3443</v>
      </c>
      <c r="C22" s="381" t="str">
        <f>IF(申請書!C34="","",申請書!C34)</f>
        <v/>
      </c>
      <c r="D22" s="382"/>
      <c r="E22" s="382"/>
      <c r="F22" s="383"/>
      <c r="I22" s="1" t="s">
        <v>2402</v>
      </c>
    </row>
    <row r="23" spans="2:10" ht="66.75" customHeight="1">
      <c r="B23" s="118" t="s">
        <v>3444</v>
      </c>
      <c r="C23" s="381" t="str">
        <f>IF(申請書!C35="","",申請書!C35)</f>
        <v/>
      </c>
      <c r="D23" s="382"/>
      <c r="E23" s="382"/>
      <c r="F23" s="383"/>
      <c r="I23" s="1" t="s">
        <v>2403</v>
      </c>
      <c r="J23" s="6"/>
    </row>
    <row r="24" spans="2:10" ht="66.75" customHeight="1">
      <c r="B24" s="118" t="s">
        <v>3445</v>
      </c>
      <c r="C24" s="381" t="str">
        <f>IF(申請書!C36="","",申請書!C36)</f>
        <v/>
      </c>
      <c r="D24" s="382"/>
      <c r="E24" s="382"/>
      <c r="F24" s="383"/>
      <c r="J24" s="6"/>
    </row>
    <row r="25" spans="2:10" ht="66.75" customHeight="1">
      <c r="B25" s="118" t="s">
        <v>3446</v>
      </c>
      <c r="C25" s="381" t="str">
        <f>IF(申請書!C37="","",申請書!C37)</f>
        <v/>
      </c>
      <c r="D25" s="382"/>
      <c r="E25" s="382"/>
      <c r="F25" s="383"/>
      <c r="I25" s="1" t="s">
        <v>2404</v>
      </c>
    </row>
    <row r="26" spans="2:10" ht="27" customHeight="1">
      <c r="B26" s="3" t="s">
        <v>3447</v>
      </c>
      <c r="C26" s="381" t="str">
        <f>IF(申請書!C38="","",申請書!C38)</f>
        <v/>
      </c>
      <c r="D26" s="382"/>
      <c r="E26" s="382"/>
      <c r="F26" s="383"/>
    </row>
    <row r="27" spans="2:10" ht="27" customHeight="1">
      <c r="B27" s="119" t="s">
        <v>3448</v>
      </c>
      <c r="C27" s="157" t="s">
        <v>3449</v>
      </c>
      <c r="D27" s="158" t="s">
        <v>3450</v>
      </c>
      <c r="E27" s="158" t="s">
        <v>3451</v>
      </c>
      <c r="F27" s="158" t="s">
        <v>3452</v>
      </c>
    </row>
    <row r="28" spans="2:10" ht="27" customHeight="1">
      <c r="B28" s="120" t="s">
        <v>3453</v>
      </c>
      <c r="C28" s="208" t="str">
        <f>IF(申請書!C40="","",申請書!C40)</f>
        <v/>
      </c>
      <c r="D28" s="208" t="str">
        <f>IF(申請書!D40="","",申請書!D40)</f>
        <v/>
      </c>
      <c r="E28" s="208" t="str">
        <f>IF(申請書!E40="","",申請書!E40)</f>
        <v/>
      </c>
      <c r="F28" s="208" t="str">
        <f>IF(申請書!F40="","",申請書!F40)</f>
        <v/>
      </c>
    </row>
    <row r="29" spans="2:10" ht="20.25" customHeight="1"/>
    <row r="30" spans="2:10" ht="20.25" customHeight="1">
      <c r="B30" s="309" t="s">
        <v>3433</v>
      </c>
      <c r="C30" s="310"/>
      <c r="D30" s="310"/>
      <c r="E30" s="311"/>
    </row>
    <row r="31" spans="2:10" ht="38.25" customHeight="1">
      <c r="B31" s="176" t="s">
        <v>3434</v>
      </c>
      <c r="C31" s="176" t="s">
        <v>3435</v>
      </c>
      <c r="D31" s="176" t="s">
        <v>3436</v>
      </c>
      <c r="E31" s="177" t="s">
        <v>3437</v>
      </c>
      <c r="F31" s="121"/>
    </row>
    <row r="32" spans="2:10" ht="30" customHeight="1">
      <c r="B32" s="207" t="str">
        <f>IF(申請書!B44="","",申請書!B44)</f>
        <v/>
      </c>
      <c r="C32" s="207" t="str">
        <f>IF(申請書!C44="","",申請書!C44)</f>
        <v/>
      </c>
      <c r="D32" s="207" t="str">
        <f>IF(申請書!D44="","",申請書!D44)</f>
        <v/>
      </c>
      <c r="E32" s="207" t="str">
        <f>IF(申請書!E44="","",申請書!E44)</f>
        <v/>
      </c>
      <c r="F32" s="121"/>
    </row>
    <row r="33" spans="2:9" ht="21" customHeight="1">
      <c r="B33" s="122"/>
      <c r="I33" s="5"/>
    </row>
    <row r="34" spans="2:9" ht="24" customHeight="1">
      <c r="B34" s="309" t="s">
        <v>3438</v>
      </c>
      <c r="C34" s="310"/>
      <c r="D34" s="310"/>
      <c r="E34" s="311"/>
      <c r="I34" s="1" t="s">
        <v>2405</v>
      </c>
    </row>
    <row r="35" spans="2:9" ht="34.5" customHeight="1">
      <c r="B35" s="123" t="s">
        <v>3407</v>
      </c>
      <c r="C35" s="209" t="str">
        <f>IF(申請書!C47="","",申請書!C47)</f>
        <v/>
      </c>
      <c r="D35" s="124" t="s">
        <v>2479</v>
      </c>
      <c r="E35" s="209" t="str">
        <f>IF(申請書!E47="","",申請書!E47)</f>
        <v/>
      </c>
    </row>
    <row r="36" spans="2:9" ht="36.75" customHeight="1">
      <c r="B36" s="123" t="s">
        <v>2347</v>
      </c>
      <c r="C36" s="209" t="str">
        <f>IF(申請書!C48="","",申請書!C48)</f>
        <v/>
      </c>
      <c r="D36" s="124" t="s">
        <v>2349</v>
      </c>
      <c r="E36" s="209" t="str">
        <f>IF(申請書!E48="","",申請書!E48)</f>
        <v/>
      </c>
    </row>
    <row r="37" spans="2:9" ht="29.25" customHeight="1">
      <c r="B37" s="125" t="s">
        <v>3409</v>
      </c>
      <c r="C37" s="209" t="str">
        <f>IF(申請書!C49="","",申請書!C49)</f>
        <v/>
      </c>
      <c r="D37" s="126" t="s">
        <v>2350</v>
      </c>
      <c r="E37" s="209" t="str">
        <f>IF(申請書!E49="","",申請書!E49)</f>
        <v/>
      </c>
      <c r="G37" s="6"/>
      <c r="H37" s="6"/>
    </row>
    <row r="38" spans="2:9" ht="29.25" customHeight="1">
      <c r="B38" s="123" t="s">
        <v>2352</v>
      </c>
      <c r="C38" s="209" t="str">
        <f>IF(申請書!C50="","",申請書!C50)</f>
        <v/>
      </c>
      <c r="D38" s="124" t="s">
        <v>2351</v>
      </c>
      <c r="E38" s="209" t="str">
        <f>IF(申請書!E50="","",申請書!E50)</f>
        <v/>
      </c>
    </row>
    <row r="39" spans="2:9" ht="29.25" customHeight="1">
      <c r="B39" s="127" t="s">
        <v>2487</v>
      </c>
      <c r="C39" s="209" t="str">
        <f>IF(申請書!C51="","",申請書!C51)</f>
        <v/>
      </c>
      <c r="D39" s="124" t="s">
        <v>2353</v>
      </c>
      <c r="E39" s="209" t="str">
        <f>IF(申請書!E51="","",申請書!E51)</f>
        <v/>
      </c>
    </row>
    <row r="40" spans="2:9" ht="29.25" customHeight="1">
      <c r="B40" s="127" t="s">
        <v>2355</v>
      </c>
      <c r="C40" s="209" t="str">
        <f>IF(申請書!C52="","",申請書!C52)</f>
        <v/>
      </c>
      <c r="D40" s="128" t="s">
        <v>2489</v>
      </c>
      <c r="E40" s="209" t="str">
        <f>IF(申請書!E52="","",申請書!E52)</f>
        <v/>
      </c>
    </row>
    <row r="41" spans="2:9" ht="29.25" customHeight="1">
      <c r="B41" s="127" t="s">
        <v>2486</v>
      </c>
      <c r="C41" s="209" t="str">
        <f>IF(申請書!C53="","",申請書!C53)</f>
        <v/>
      </c>
      <c r="D41" s="128" t="s">
        <v>3439</v>
      </c>
      <c r="E41" s="209" t="str">
        <f>IF(申請書!E53="","",申請書!E53)</f>
        <v/>
      </c>
    </row>
    <row r="42" spans="2:9" ht="29.25" customHeight="1">
      <c r="B42" s="129" t="s">
        <v>316</v>
      </c>
      <c r="C42" s="209" t="str">
        <f>IF(申請書!C54="","",申請書!C54)</f>
        <v/>
      </c>
      <c r="D42" s="128" t="s">
        <v>3440</v>
      </c>
      <c r="E42" s="209" t="str">
        <f>IF(申請書!E54="","",申請書!E54)</f>
        <v/>
      </c>
    </row>
    <row r="43" spans="2:9" ht="29.25" customHeight="1">
      <c r="B43" s="130" t="s">
        <v>2484</v>
      </c>
      <c r="C43" s="209" t="str">
        <f>IF(申請書!C55="","",申請書!C55)</f>
        <v/>
      </c>
      <c r="D43" s="128" t="s">
        <v>313</v>
      </c>
      <c r="E43" s="209" t="str">
        <f>IF(申請書!E55="","",申請書!E55)</f>
        <v/>
      </c>
    </row>
    <row r="44" spans="2:9" ht="29.25" customHeight="1">
      <c r="B44" s="127" t="s">
        <v>2488</v>
      </c>
      <c r="C44" s="209" t="str">
        <f>IF(申請書!C56="","",申請書!C56)</f>
        <v/>
      </c>
      <c r="D44" s="131" t="s">
        <v>2346</v>
      </c>
      <c r="E44" s="209" t="str">
        <f>IF(申請書!E56="","",申請書!E56)</f>
        <v/>
      </c>
    </row>
    <row r="45" spans="2:9" ht="29.25" customHeight="1">
      <c r="B45" s="127" t="s">
        <v>2482</v>
      </c>
      <c r="C45" s="209" t="str">
        <f>IF(申請書!C57="","",申請書!C57)</f>
        <v/>
      </c>
      <c r="D45" s="131" t="s">
        <v>2354</v>
      </c>
      <c r="E45" s="209" t="str">
        <f>IF(申請書!E57="","",申請書!E57)</f>
        <v/>
      </c>
    </row>
    <row r="46" spans="2:9" ht="29.25" customHeight="1">
      <c r="B46" s="127" t="s">
        <v>2485</v>
      </c>
      <c r="C46" s="209" t="str">
        <f>IF(申請書!C58="","",申請書!C58)</f>
        <v/>
      </c>
      <c r="D46" s="132" t="s">
        <v>3408</v>
      </c>
      <c r="E46" s="209" t="str">
        <f>IF(申請書!E58="","",申請書!E58)</f>
        <v/>
      </c>
    </row>
    <row r="47" spans="2:9" ht="33.75" customHeight="1">
      <c r="B47" s="127" t="s">
        <v>2480</v>
      </c>
      <c r="C47" s="209" t="str">
        <f>IF(申請書!C59="","",申請書!C59)</f>
        <v/>
      </c>
      <c r="D47" s="131" t="s">
        <v>2356</v>
      </c>
      <c r="E47" s="209" t="str">
        <f>IF(申請書!E59="","",申請書!E59)</f>
        <v/>
      </c>
    </row>
    <row r="48" spans="2:9" ht="29.25" customHeight="1">
      <c r="B48" s="127" t="s">
        <v>2483</v>
      </c>
      <c r="C48" s="209" t="str">
        <f>IF(申請書!C60="","",申請書!C60)</f>
        <v/>
      </c>
      <c r="D48" s="131" t="s">
        <v>2359</v>
      </c>
      <c r="E48" s="209" t="str">
        <f>IF(申請書!E60="","",申請書!E60)</f>
        <v/>
      </c>
    </row>
    <row r="49" spans="1:12" ht="32.25" customHeight="1">
      <c r="B49" s="161" t="s">
        <v>2360</v>
      </c>
      <c r="C49" s="210" t="str">
        <f>IF(申請書!C61="","",申請書!C61)</f>
        <v/>
      </c>
      <c r="D49" s="163" t="s">
        <v>2481</v>
      </c>
      <c r="E49" s="210" t="str">
        <f>IF(申請書!E61="","",申請書!E61)</f>
        <v/>
      </c>
      <c r="J49" s="6"/>
    </row>
    <row r="50" spans="1:12" ht="29.25" customHeight="1">
      <c r="B50" s="133" t="s">
        <v>3441</v>
      </c>
      <c r="C50" s="386" t="str">
        <f>IF(申請書!C62="","",申請書!C62)</f>
        <v/>
      </c>
      <c r="D50" s="386" t="str">
        <f>IF(申請書!D62="","",申請書!D62)</f>
        <v/>
      </c>
      <c r="E50" s="386" t="str">
        <f>IF(申請書!E62="","",申請書!E62)</f>
        <v/>
      </c>
      <c r="K50" s="32"/>
      <c r="L50" s="6"/>
    </row>
    <row r="51" spans="1:12" ht="29.25" customHeight="1">
      <c r="B51" s="164"/>
      <c r="C51" s="109"/>
      <c r="D51" s="109"/>
      <c r="E51" s="109"/>
      <c r="K51" s="32"/>
      <c r="L51" s="6"/>
    </row>
    <row r="52" spans="1:12" ht="22.5" customHeight="1">
      <c r="B52" s="387" t="s">
        <v>2406</v>
      </c>
      <c r="C52" s="387"/>
      <c r="D52" s="387"/>
      <c r="E52" s="387"/>
      <c r="F52" s="387"/>
    </row>
    <row r="53" spans="1:12" ht="22.5" customHeight="1">
      <c r="B53" s="376" t="s">
        <v>3483</v>
      </c>
      <c r="C53" s="376"/>
      <c r="D53" s="376"/>
      <c r="E53" s="376"/>
      <c r="F53" s="376"/>
    </row>
    <row r="54" spans="1:12" ht="22.5" customHeight="1">
      <c r="B54" s="373" t="s">
        <v>3475</v>
      </c>
      <c r="C54" s="373"/>
      <c r="D54" s="373"/>
      <c r="E54" s="373"/>
      <c r="F54" s="373"/>
      <c r="G54" s="142"/>
    </row>
    <row r="55" spans="1:12" ht="22.5" customHeight="1">
      <c r="B55" s="374" t="s">
        <v>2411</v>
      </c>
      <c r="C55" s="165" t="s">
        <v>2446</v>
      </c>
      <c r="D55" s="166" t="s">
        <v>2432</v>
      </c>
      <c r="E55" s="166" t="s">
        <v>2433</v>
      </c>
      <c r="F55" s="166" t="s">
        <v>3525</v>
      </c>
      <c r="G55" s="142"/>
    </row>
    <row r="56" spans="1:12" s="109" customFormat="1" ht="22.5" customHeight="1">
      <c r="A56" s="170"/>
      <c r="B56" s="375"/>
      <c r="C56" s="155"/>
      <c r="D56" s="181"/>
      <c r="E56" s="181"/>
      <c r="F56" s="151"/>
      <c r="G56" s="211"/>
    </row>
    <row r="57" spans="1:12" ht="22.5" customHeight="1">
      <c r="B57" s="212" t="s">
        <v>2414</v>
      </c>
      <c r="C57" s="301"/>
      <c r="D57" s="301"/>
      <c r="E57" s="301"/>
      <c r="F57" s="301"/>
      <c r="G57" s="142"/>
    </row>
    <row r="58" spans="1:12" ht="22.5" customHeight="1">
      <c r="B58" s="213" t="s">
        <v>2339</v>
      </c>
      <c r="C58" s="157" t="s">
        <v>2441</v>
      </c>
      <c r="D58" s="158" t="s">
        <v>2442</v>
      </c>
      <c r="E58" s="158" t="s">
        <v>2443</v>
      </c>
      <c r="F58" s="158" t="s">
        <v>2444</v>
      </c>
      <c r="G58" s="142"/>
    </row>
    <row r="59" spans="1:12" ht="22.5" customHeight="1">
      <c r="B59" s="214" t="s">
        <v>2445</v>
      </c>
      <c r="C59" s="150"/>
      <c r="D59" s="151"/>
      <c r="E59" s="151"/>
      <c r="F59" s="151"/>
      <c r="G59" s="142"/>
    </row>
    <row r="60" spans="1:12" ht="64.5" customHeight="1">
      <c r="B60" s="212" t="s">
        <v>2421</v>
      </c>
      <c r="C60" s="369"/>
      <c r="D60" s="294"/>
      <c r="E60" s="294"/>
      <c r="F60" s="295"/>
      <c r="G60" s="142"/>
    </row>
    <row r="61" spans="1:12" ht="60.75" customHeight="1">
      <c r="B61" s="212" t="s">
        <v>2422</v>
      </c>
      <c r="C61" s="369"/>
      <c r="D61" s="370"/>
      <c r="E61" s="370"/>
      <c r="F61" s="371"/>
      <c r="G61" s="142"/>
      <c r="K61" s="110"/>
    </row>
    <row r="62" spans="1:12" ht="146.25" customHeight="1">
      <c r="B62" s="212" t="s">
        <v>2423</v>
      </c>
      <c r="C62" s="372"/>
      <c r="D62" s="372"/>
      <c r="E62" s="372"/>
      <c r="F62" s="372"/>
      <c r="G62" s="142"/>
    </row>
    <row r="63" spans="1:12" ht="23.25" customHeight="1">
      <c r="B63" s="142"/>
      <c r="C63" s="142"/>
      <c r="D63" s="142"/>
      <c r="E63" s="142"/>
      <c r="F63" s="142"/>
      <c r="G63" s="142"/>
    </row>
    <row r="64" spans="1:12" ht="22.5" customHeight="1">
      <c r="B64" s="373" t="s">
        <v>3474</v>
      </c>
      <c r="C64" s="373"/>
      <c r="D64" s="373"/>
      <c r="E64" s="373"/>
      <c r="F64" s="373"/>
      <c r="G64" s="142"/>
    </row>
    <row r="65" spans="1:11" ht="22.5" customHeight="1">
      <c r="B65" s="374" t="s">
        <v>2411</v>
      </c>
      <c r="C65" s="165" t="s">
        <v>2446</v>
      </c>
      <c r="D65" s="166" t="s">
        <v>2432</v>
      </c>
      <c r="E65" s="166" t="s">
        <v>2433</v>
      </c>
      <c r="F65" s="166" t="s">
        <v>3525</v>
      </c>
      <c r="G65" s="142"/>
    </row>
    <row r="66" spans="1:11" s="109" customFormat="1" ht="22.5" customHeight="1">
      <c r="A66" s="170"/>
      <c r="B66" s="375"/>
      <c r="C66" s="155"/>
      <c r="D66" s="181"/>
      <c r="E66" s="181"/>
      <c r="F66" s="151"/>
      <c r="G66" s="211"/>
    </row>
    <row r="67" spans="1:11" ht="22.5" customHeight="1">
      <c r="B67" s="212" t="s">
        <v>2414</v>
      </c>
      <c r="C67" s="301"/>
      <c r="D67" s="301"/>
      <c r="E67" s="301"/>
      <c r="F67" s="301"/>
      <c r="G67" s="142"/>
    </row>
    <row r="68" spans="1:11" ht="22.5" customHeight="1">
      <c r="B68" s="213" t="s">
        <v>2339</v>
      </c>
      <c r="C68" s="157" t="s">
        <v>2441</v>
      </c>
      <c r="D68" s="158" t="s">
        <v>2442</v>
      </c>
      <c r="E68" s="158" t="s">
        <v>2443</v>
      </c>
      <c r="F68" s="158" t="s">
        <v>2444</v>
      </c>
      <c r="G68" s="142"/>
    </row>
    <row r="69" spans="1:11" ht="22.5" customHeight="1">
      <c r="B69" s="214" t="s">
        <v>2445</v>
      </c>
      <c r="C69" s="150"/>
      <c r="D69" s="151"/>
      <c r="E69" s="151"/>
      <c r="F69" s="151"/>
      <c r="G69" s="142"/>
    </row>
    <row r="70" spans="1:11" ht="64.5" customHeight="1">
      <c r="B70" s="212" t="s">
        <v>2421</v>
      </c>
      <c r="C70" s="369"/>
      <c r="D70" s="294"/>
      <c r="E70" s="294"/>
      <c r="F70" s="295"/>
      <c r="G70" s="142"/>
    </row>
    <row r="71" spans="1:11" ht="60.75" customHeight="1">
      <c r="B71" s="212" t="s">
        <v>2422</v>
      </c>
      <c r="C71" s="369"/>
      <c r="D71" s="370"/>
      <c r="E71" s="370"/>
      <c r="F71" s="371"/>
      <c r="G71" s="142"/>
      <c r="K71" s="110"/>
    </row>
    <row r="72" spans="1:11" ht="146.25" customHeight="1">
      <c r="B72" s="212" t="s">
        <v>2423</v>
      </c>
      <c r="C72" s="372"/>
      <c r="D72" s="372"/>
      <c r="E72" s="372"/>
      <c r="F72" s="372"/>
      <c r="G72" s="142"/>
    </row>
    <row r="73" spans="1:11" ht="23.25" customHeight="1">
      <c r="B73" s="142"/>
      <c r="C73" s="142"/>
      <c r="D73" s="142"/>
      <c r="E73" s="142"/>
      <c r="F73" s="142"/>
      <c r="G73" s="142"/>
    </row>
    <row r="74" spans="1:11" ht="22.5" customHeight="1">
      <c r="B74" s="373" t="s">
        <v>3476</v>
      </c>
      <c r="C74" s="373"/>
      <c r="D74" s="373"/>
      <c r="E74" s="373"/>
      <c r="F74" s="373"/>
      <c r="G74" s="142"/>
    </row>
    <row r="75" spans="1:11" ht="22.5" customHeight="1">
      <c r="B75" s="374" t="s">
        <v>2411</v>
      </c>
      <c r="C75" s="165" t="s">
        <v>2446</v>
      </c>
      <c r="D75" s="166" t="s">
        <v>2432</v>
      </c>
      <c r="E75" s="166" t="s">
        <v>2433</v>
      </c>
      <c r="F75" s="166" t="s">
        <v>3525</v>
      </c>
      <c r="G75" s="142"/>
    </row>
    <row r="76" spans="1:11" s="109" customFormat="1" ht="22.5" customHeight="1">
      <c r="A76" s="170"/>
      <c r="B76" s="375"/>
      <c r="C76" s="155"/>
      <c r="D76" s="181"/>
      <c r="E76" s="181"/>
      <c r="F76" s="151"/>
      <c r="G76" s="211"/>
    </row>
    <row r="77" spans="1:11" ht="22.5" customHeight="1">
      <c r="B77" s="212" t="s">
        <v>2414</v>
      </c>
      <c r="C77" s="301"/>
      <c r="D77" s="301"/>
      <c r="E77" s="301"/>
      <c r="F77" s="301"/>
      <c r="G77" s="142"/>
    </row>
    <row r="78" spans="1:11" ht="22.5" customHeight="1">
      <c r="B78" s="213" t="s">
        <v>2339</v>
      </c>
      <c r="C78" s="157" t="s">
        <v>2441</v>
      </c>
      <c r="D78" s="158" t="s">
        <v>2442</v>
      </c>
      <c r="E78" s="158" t="s">
        <v>2443</v>
      </c>
      <c r="F78" s="158" t="s">
        <v>2444</v>
      </c>
      <c r="G78" s="142"/>
    </row>
    <row r="79" spans="1:11" ht="22.5" customHeight="1">
      <c r="B79" s="214" t="s">
        <v>2445</v>
      </c>
      <c r="C79" s="150"/>
      <c r="D79" s="151"/>
      <c r="E79" s="151"/>
      <c r="F79" s="151"/>
      <c r="G79" s="142"/>
    </row>
    <row r="80" spans="1:11" ht="64.5" customHeight="1">
      <c r="B80" s="212" t="s">
        <v>2421</v>
      </c>
      <c r="C80" s="369"/>
      <c r="D80" s="294"/>
      <c r="E80" s="294"/>
      <c r="F80" s="295"/>
      <c r="G80" s="142"/>
    </row>
    <row r="81" spans="1:11" ht="60.75" customHeight="1">
      <c r="B81" s="212" t="s">
        <v>2422</v>
      </c>
      <c r="C81" s="369"/>
      <c r="D81" s="370"/>
      <c r="E81" s="370"/>
      <c r="F81" s="371"/>
      <c r="G81" s="142"/>
      <c r="K81" s="110"/>
    </row>
    <row r="82" spans="1:11" ht="146.25" customHeight="1">
      <c r="B82" s="212" t="s">
        <v>2423</v>
      </c>
      <c r="C82" s="372"/>
      <c r="D82" s="372"/>
      <c r="E82" s="372"/>
      <c r="F82" s="372"/>
      <c r="G82" s="142"/>
    </row>
    <row r="83" spans="1:11" ht="23.25" customHeight="1">
      <c r="B83" s="142"/>
      <c r="C83" s="142"/>
      <c r="D83" s="142"/>
      <c r="E83" s="142"/>
      <c r="F83" s="142"/>
      <c r="G83" s="142"/>
    </row>
    <row r="84" spans="1:11" ht="22.5" customHeight="1">
      <c r="B84" s="373" t="s">
        <v>3488</v>
      </c>
      <c r="C84" s="373"/>
      <c r="D84" s="373"/>
      <c r="E84" s="373"/>
      <c r="F84" s="373"/>
      <c r="G84" s="142"/>
    </row>
    <row r="85" spans="1:11" ht="22.5" customHeight="1">
      <c r="B85" s="374" t="s">
        <v>2411</v>
      </c>
      <c r="C85" s="165" t="s">
        <v>2446</v>
      </c>
      <c r="D85" s="166" t="s">
        <v>2432</v>
      </c>
      <c r="E85" s="166" t="s">
        <v>2433</v>
      </c>
      <c r="F85" s="166" t="s">
        <v>3525</v>
      </c>
      <c r="G85" s="142"/>
    </row>
    <row r="86" spans="1:11" s="109" customFormat="1" ht="22.5" customHeight="1">
      <c r="A86" s="170"/>
      <c r="B86" s="375"/>
      <c r="C86" s="155"/>
      <c r="D86" s="181"/>
      <c r="E86" s="181"/>
      <c r="F86" s="151"/>
      <c r="G86" s="211"/>
    </row>
    <row r="87" spans="1:11" ht="22.5" customHeight="1">
      <c r="B87" s="212" t="s">
        <v>2414</v>
      </c>
      <c r="C87" s="301"/>
      <c r="D87" s="301"/>
      <c r="E87" s="301"/>
      <c r="F87" s="301"/>
      <c r="G87" s="142"/>
    </row>
    <row r="88" spans="1:11" ht="22.5" customHeight="1">
      <c r="B88" s="213" t="s">
        <v>2339</v>
      </c>
      <c r="C88" s="157" t="s">
        <v>2441</v>
      </c>
      <c r="D88" s="158" t="s">
        <v>2442</v>
      </c>
      <c r="E88" s="158" t="s">
        <v>2443</v>
      </c>
      <c r="F88" s="158" t="s">
        <v>2444</v>
      </c>
      <c r="G88" s="142"/>
    </row>
    <row r="89" spans="1:11" ht="22.5" customHeight="1">
      <c r="B89" s="214" t="s">
        <v>2445</v>
      </c>
      <c r="C89" s="150"/>
      <c r="D89" s="151"/>
      <c r="E89" s="151"/>
      <c r="F89" s="151"/>
      <c r="G89" s="142"/>
    </row>
    <row r="90" spans="1:11" ht="64.5" customHeight="1">
      <c r="B90" s="212" t="s">
        <v>2421</v>
      </c>
      <c r="C90" s="369"/>
      <c r="D90" s="294"/>
      <c r="E90" s="294"/>
      <c r="F90" s="295"/>
      <c r="G90" s="142"/>
    </row>
    <row r="91" spans="1:11" ht="60.75" customHeight="1">
      <c r="B91" s="212" t="s">
        <v>2422</v>
      </c>
      <c r="C91" s="369"/>
      <c r="D91" s="370"/>
      <c r="E91" s="370"/>
      <c r="F91" s="371"/>
      <c r="G91" s="142"/>
      <c r="K91" s="110"/>
    </row>
    <row r="92" spans="1:11" ht="146.25" customHeight="1">
      <c r="B92" s="212" t="s">
        <v>2423</v>
      </c>
      <c r="C92" s="372"/>
      <c r="D92" s="372"/>
      <c r="E92" s="372"/>
      <c r="F92" s="372"/>
      <c r="G92" s="142"/>
    </row>
    <row r="93" spans="1:11" ht="23.25" customHeight="1">
      <c r="B93" s="142"/>
      <c r="C93" s="142"/>
      <c r="D93" s="142"/>
      <c r="E93" s="142"/>
      <c r="F93" s="142"/>
      <c r="G93" s="142"/>
    </row>
    <row r="94" spans="1:11" ht="22.5" customHeight="1">
      <c r="B94" s="373" t="s">
        <v>3489</v>
      </c>
      <c r="C94" s="373"/>
      <c r="D94" s="373"/>
      <c r="E94" s="373"/>
      <c r="F94" s="373"/>
      <c r="G94" s="142"/>
    </row>
    <row r="95" spans="1:11" ht="22.5" customHeight="1">
      <c r="B95" s="374" t="s">
        <v>2411</v>
      </c>
      <c r="C95" s="165" t="s">
        <v>2446</v>
      </c>
      <c r="D95" s="166" t="s">
        <v>2432</v>
      </c>
      <c r="E95" s="166" t="s">
        <v>2433</v>
      </c>
      <c r="F95" s="166" t="s">
        <v>3525</v>
      </c>
      <c r="G95" s="142"/>
    </row>
    <row r="96" spans="1:11" s="109" customFormat="1" ht="22.5" customHeight="1">
      <c r="A96" s="170"/>
      <c r="B96" s="375"/>
      <c r="C96" s="155"/>
      <c r="D96" s="181"/>
      <c r="E96" s="181"/>
      <c r="F96" s="151"/>
      <c r="G96" s="211"/>
    </row>
    <row r="97" spans="1:11" ht="22.5" customHeight="1">
      <c r="B97" s="212" t="s">
        <v>2414</v>
      </c>
      <c r="C97" s="301"/>
      <c r="D97" s="301"/>
      <c r="E97" s="301"/>
      <c r="F97" s="301"/>
      <c r="G97" s="142"/>
    </row>
    <row r="98" spans="1:11" ht="22.5" customHeight="1">
      <c r="B98" s="213" t="s">
        <v>2339</v>
      </c>
      <c r="C98" s="157" t="s">
        <v>2441</v>
      </c>
      <c r="D98" s="158" t="s">
        <v>2442</v>
      </c>
      <c r="E98" s="158" t="s">
        <v>2443</v>
      </c>
      <c r="F98" s="158" t="s">
        <v>2444</v>
      </c>
      <c r="G98" s="142"/>
    </row>
    <row r="99" spans="1:11" ht="22.5" customHeight="1">
      <c r="B99" s="214" t="s">
        <v>2445</v>
      </c>
      <c r="C99" s="150"/>
      <c r="D99" s="151"/>
      <c r="E99" s="151"/>
      <c r="F99" s="151"/>
      <c r="G99" s="142"/>
    </row>
    <row r="100" spans="1:11" ht="64.5" customHeight="1">
      <c r="B100" s="212" t="s">
        <v>2421</v>
      </c>
      <c r="C100" s="369"/>
      <c r="D100" s="294"/>
      <c r="E100" s="294"/>
      <c r="F100" s="295"/>
      <c r="G100" s="142"/>
    </row>
    <row r="101" spans="1:11" ht="60.75" customHeight="1">
      <c r="B101" s="212" t="s">
        <v>2422</v>
      </c>
      <c r="C101" s="369"/>
      <c r="D101" s="370"/>
      <c r="E101" s="370"/>
      <c r="F101" s="371"/>
      <c r="G101" s="142"/>
      <c r="K101" s="110"/>
    </row>
    <row r="102" spans="1:11" ht="146.25" customHeight="1">
      <c r="B102" s="212" t="s">
        <v>2423</v>
      </c>
      <c r="C102" s="372"/>
      <c r="D102" s="372"/>
      <c r="E102" s="372"/>
      <c r="F102" s="372"/>
      <c r="G102" s="142"/>
    </row>
    <row r="103" spans="1:11" ht="23.25" customHeight="1">
      <c r="B103" s="142"/>
      <c r="C103" s="142"/>
      <c r="D103" s="142"/>
      <c r="E103" s="142"/>
      <c r="F103" s="142"/>
      <c r="G103" s="142"/>
    </row>
    <row r="104" spans="1:11" ht="22.5" customHeight="1">
      <c r="B104" s="373" t="s">
        <v>3490</v>
      </c>
      <c r="C104" s="373"/>
      <c r="D104" s="373"/>
      <c r="E104" s="373"/>
      <c r="F104" s="373"/>
      <c r="G104" s="142"/>
    </row>
    <row r="105" spans="1:11" ht="22.5" customHeight="1">
      <c r="B105" s="374" t="s">
        <v>2411</v>
      </c>
      <c r="C105" s="165" t="s">
        <v>2446</v>
      </c>
      <c r="D105" s="166" t="s">
        <v>2432</v>
      </c>
      <c r="E105" s="166" t="s">
        <v>2433</v>
      </c>
      <c r="F105" s="166" t="s">
        <v>3525</v>
      </c>
      <c r="G105" s="142"/>
    </row>
    <row r="106" spans="1:11" s="109" customFormat="1" ht="22.5" customHeight="1">
      <c r="A106" s="170"/>
      <c r="B106" s="375"/>
      <c r="C106" s="155"/>
      <c r="D106" s="181"/>
      <c r="E106" s="181"/>
      <c r="F106" s="151"/>
      <c r="G106" s="211"/>
    </row>
    <row r="107" spans="1:11" ht="22.5" customHeight="1">
      <c r="B107" s="212" t="s">
        <v>2414</v>
      </c>
      <c r="C107" s="301"/>
      <c r="D107" s="301"/>
      <c r="E107" s="301"/>
      <c r="F107" s="301"/>
      <c r="G107" s="142"/>
    </row>
    <row r="108" spans="1:11" ht="22.5" customHeight="1">
      <c r="B108" s="213" t="s">
        <v>2339</v>
      </c>
      <c r="C108" s="157" t="s">
        <v>2441</v>
      </c>
      <c r="D108" s="158" t="s">
        <v>2442</v>
      </c>
      <c r="E108" s="158" t="s">
        <v>2443</v>
      </c>
      <c r="F108" s="158" t="s">
        <v>2444</v>
      </c>
      <c r="G108" s="142"/>
    </row>
    <row r="109" spans="1:11" ht="22.5" customHeight="1">
      <c r="B109" s="214" t="s">
        <v>2445</v>
      </c>
      <c r="C109" s="150"/>
      <c r="D109" s="151"/>
      <c r="E109" s="151"/>
      <c r="F109" s="151"/>
      <c r="G109" s="142"/>
    </row>
    <row r="110" spans="1:11" ht="64.5" customHeight="1">
      <c r="B110" s="212" t="s">
        <v>2421</v>
      </c>
      <c r="C110" s="369"/>
      <c r="D110" s="294"/>
      <c r="E110" s="294"/>
      <c r="F110" s="295"/>
      <c r="G110" s="142"/>
    </row>
    <row r="111" spans="1:11" ht="60.75" customHeight="1">
      <c r="B111" s="212" t="s">
        <v>2422</v>
      </c>
      <c r="C111" s="369"/>
      <c r="D111" s="370"/>
      <c r="E111" s="370"/>
      <c r="F111" s="371"/>
      <c r="G111" s="142"/>
      <c r="K111" s="110"/>
    </row>
    <row r="112" spans="1:11" ht="146.25" customHeight="1">
      <c r="B112" s="212" t="s">
        <v>2423</v>
      </c>
      <c r="C112" s="372"/>
      <c r="D112" s="372"/>
      <c r="E112" s="372"/>
      <c r="F112" s="372"/>
      <c r="G112" s="142"/>
    </row>
    <row r="113" spans="1:11" ht="23.25" customHeight="1">
      <c r="B113" s="142"/>
      <c r="C113" s="142"/>
      <c r="D113" s="142"/>
      <c r="E113" s="142"/>
      <c r="F113" s="142"/>
      <c r="G113" s="142"/>
    </row>
    <row r="114" spans="1:11" ht="22.5" customHeight="1">
      <c r="B114" s="373" t="s">
        <v>3491</v>
      </c>
      <c r="C114" s="373"/>
      <c r="D114" s="373"/>
      <c r="E114" s="373"/>
      <c r="F114" s="373"/>
      <c r="G114" s="142"/>
    </row>
    <row r="115" spans="1:11" ht="22.5" customHeight="1">
      <c r="B115" s="374" t="s">
        <v>2411</v>
      </c>
      <c r="C115" s="165" t="s">
        <v>2446</v>
      </c>
      <c r="D115" s="166" t="s">
        <v>2432</v>
      </c>
      <c r="E115" s="166" t="s">
        <v>2433</v>
      </c>
      <c r="F115" s="166" t="s">
        <v>3525</v>
      </c>
      <c r="G115" s="142"/>
    </row>
    <row r="116" spans="1:11" s="109" customFormat="1" ht="22.5" customHeight="1">
      <c r="A116" s="170"/>
      <c r="B116" s="375"/>
      <c r="C116" s="155"/>
      <c r="D116" s="181"/>
      <c r="E116" s="181"/>
      <c r="F116" s="151"/>
      <c r="G116" s="211"/>
    </row>
    <row r="117" spans="1:11" ht="22.5" customHeight="1">
      <c r="B117" s="212" t="s">
        <v>2414</v>
      </c>
      <c r="C117" s="301"/>
      <c r="D117" s="301"/>
      <c r="E117" s="301"/>
      <c r="F117" s="301"/>
      <c r="G117" s="142"/>
    </row>
    <row r="118" spans="1:11" ht="22.5" customHeight="1">
      <c r="B118" s="213" t="s">
        <v>2339</v>
      </c>
      <c r="C118" s="157" t="s">
        <v>2441</v>
      </c>
      <c r="D118" s="158" t="s">
        <v>2442</v>
      </c>
      <c r="E118" s="158" t="s">
        <v>2443</v>
      </c>
      <c r="F118" s="158" t="s">
        <v>2444</v>
      </c>
      <c r="G118" s="142"/>
    </row>
    <row r="119" spans="1:11" ht="22.5" customHeight="1">
      <c r="B119" s="214" t="s">
        <v>2445</v>
      </c>
      <c r="C119" s="150"/>
      <c r="D119" s="151"/>
      <c r="E119" s="151"/>
      <c r="F119" s="151"/>
      <c r="G119" s="142"/>
    </row>
    <row r="120" spans="1:11" ht="64.5" customHeight="1">
      <c r="B120" s="212" t="s">
        <v>2421</v>
      </c>
      <c r="C120" s="369"/>
      <c r="D120" s="294"/>
      <c r="E120" s="294"/>
      <c r="F120" s="295"/>
      <c r="G120" s="142"/>
    </row>
    <row r="121" spans="1:11" ht="60.75" customHeight="1">
      <c r="B121" s="212" t="s">
        <v>2422</v>
      </c>
      <c r="C121" s="369"/>
      <c r="D121" s="370"/>
      <c r="E121" s="370"/>
      <c r="F121" s="371"/>
      <c r="G121" s="142"/>
      <c r="K121" s="110"/>
    </row>
    <row r="122" spans="1:11" ht="146.25" customHeight="1">
      <c r="B122" s="212" t="s">
        <v>2423</v>
      </c>
      <c r="C122" s="372"/>
      <c r="D122" s="372"/>
      <c r="E122" s="372"/>
      <c r="F122" s="372"/>
      <c r="G122" s="142"/>
    </row>
    <row r="123" spans="1:11" ht="23.25" customHeight="1">
      <c r="B123" s="142"/>
      <c r="C123" s="142"/>
      <c r="D123" s="142"/>
      <c r="E123" s="142"/>
      <c r="F123" s="142"/>
      <c r="G123" s="142"/>
    </row>
    <row r="124" spans="1:11" ht="22.5" customHeight="1">
      <c r="B124" s="373" t="s">
        <v>3492</v>
      </c>
      <c r="C124" s="373"/>
      <c r="D124" s="373"/>
      <c r="E124" s="373"/>
      <c r="F124" s="373"/>
      <c r="G124" s="142"/>
    </row>
    <row r="125" spans="1:11" ht="22.5" customHeight="1">
      <c r="B125" s="374" t="s">
        <v>2411</v>
      </c>
      <c r="C125" s="165" t="s">
        <v>2446</v>
      </c>
      <c r="D125" s="166" t="s">
        <v>2432</v>
      </c>
      <c r="E125" s="166" t="s">
        <v>2433</v>
      </c>
      <c r="F125" s="166" t="s">
        <v>3525</v>
      </c>
      <c r="G125" s="142"/>
    </row>
    <row r="126" spans="1:11" s="109" customFormat="1" ht="22.5" customHeight="1">
      <c r="A126" s="170"/>
      <c r="B126" s="375"/>
      <c r="C126" s="155"/>
      <c r="D126" s="181"/>
      <c r="E126" s="181"/>
      <c r="F126" s="151"/>
      <c r="G126" s="211"/>
    </row>
    <row r="127" spans="1:11" ht="22.5" customHeight="1">
      <c r="B127" s="212" t="s">
        <v>2414</v>
      </c>
      <c r="C127" s="301"/>
      <c r="D127" s="301"/>
      <c r="E127" s="301"/>
      <c r="F127" s="301"/>
      <c r="G127" s="142"/>
    </row>
    <row r="128" spans="1:11" ht="22.5" customHeight="1">
      <c r="B128" s="213" t="s">
        <v>2339</v>
      </c>
      <c r="C128" s="157" t="s">
        <v>2441</v>
      </c>
      <c r="D128" s="158" t="s">
        <v>2442</v>
      </c>
      <c r="E128" s="158" t="s">
        <v>2443</v>
      </c>
      <c r="F128" s="158" t="s">
        <v>2444</v>
      </c>
      <c r="G128" s="142"/>
    </row>
    <row r="129" spans="1:11" ht="22.5" customHeight="1">
      <c r="B129" s="214" t="s">
        <v>2445</v>
      </c>
      <c r="C129" s="150"/>
      <c r="D129" s="151"/>
      <c r="E129" s="151"/>
      <c r="F129" s="151"/>
      <c r="G129" s="142"/>
    </row>
    <row r="130" spans="1:11" ht="64.5" customHeight="1">
      <c r="B130" s="212" t="s">
        <v>2421</v>
      </c>
      <c r="C130" s="369"/>
      <c r="D130" s="294"/>
      <c r="E130" s="294"/>
      <c r="F130" s="295"/>
      <c r="G130" s="142"/>
    </row>
    <row r="131" spans="1:11" ht="60.75" customHeight="1">
      <c r="B131" s="212" t="s">
        <v>2422</v>
      </c>
      <c r="C131" s="369"/>
      <c r="D131" s="370"/>
      <c r="E131" s="370"/>
      <c r="F131" s="371"/>
      <c r="G131" s="142"/>
      <c r="K131" s="110"/>
    </row>
    <row r="132" spans="1:11" ht="146.25" customHeight="1">
      <c r="B132" s="212" t="s">
        <v>2423</v>
      </c>
      <c r="C132" s="372"/>
      <c r="D132" s="372"/>
      <c r="E132" s="372"/>
      <c r="F132" s="372"/>
      <c r="G132" s="142"/>
    </row>
    <row r="133" spans="1:11" ht="23.25" customHeight="1">
      <c r="B133" s="142"/>
      <c r="C133" s="142"/>
      <c r="D133" s="142"/>
      <c r="E133" s="142"/>
      <c r="F133" s="142"/>
      <c r="G133" s="142"/>
    </row>
    <row r="134" spans="1:11" ht="22.5" customHeight="1">
      <c r="B134" s="373" t="s">
        <v>3493</v>
      </c>
      <c r="C134" s="373"/>
      <c r="D134" s="373"/>
      <c r="E134" s="373"/>
      <c r="F134" s="373"/>
      <c r="G134" s="142"/>
    </row>
    <row r="135" spans="1:11" ht="22.5" customHeight="1">
      <c r="B135" s="374" t="s">
        <v>2411</v>
      </c>
      <c r="C135" s="165" t="s">
        <v>2446</v>
      </c>
      <c r="D135" s="166" t="s">
        <v>2432</v>
      </c>
      <c r="E135" s="166" t="s">
        <v>2433</v>
      </c>
      <c r="F135" s="166" t="s">
        <v>3525</v>
      </c>
      <c r="G135" s="142"/>
    </row>
    <row r="136" spans="1:11" s="109" customFormat="1" ht="22.5" customHeight="1">
      <c r="A136" s="170"/>
      <c r="B136" s="375"/>
      <c r="C136" s="155"/>
      <c r="D136" s="181"/>
      <c r="E136" s="181"/>
      <c r="F136" s="151"/>
      <c r="G136" s="211"/>
    </row>
    <row r="137" spans="1:11" ht="22.5" customHeight="1">
      <c r="B137" s="212" t="s">
        <v>2414</v>
      </c>
      <c r="C137" s="301"/>
      <c r="D137" s="301"/>
      <c r="E137" s="301"/>
      <c r="F137" s="301"/>
      <c r="G137" s="142"/>
    </row>
    <row r="138" spans="1:11" ht="22.5" customHeight="1">
      <c r="B138" s="213" t="s">
        <v>2339</v>
      </c>
      <c r="C138" s="157" t="s">
        <v>2441</v>
      </c>
      <c r="D138" s="158" t="s">
        <v>2442</v>
      </c>
      <c r="E138" s="158" t="s">
        <v>2443</v>
      </c>
      <c r="F138" s="158" t="s">
        <v>2444</v>
      </c>
      <c r="G138" s="142"/>
    </row>
    <row r="139" spans="1:11" ht="22.5" customHeight="1">
      <c r="B139" s="214" t="s">
        <v>2445</v>
      </c>
      <c r="C139" s="150"/>
      <c r="D139" s="151"/>
      <c r="E139" s="151"/>
      <c r="F139" s="151"/>
      <c r="G139" s="142"/>
    </row>
    <row r="140" spans="1:11" ht="64.5" customHeight="1">
      <c r="B140" s="212" t="s">
        <v>2421</v>
      </c>
      <c r="C140" s="369"/>
      <c r="D140" s="294"/>
      <c r="E140" s="294"/>
      <c r="F140" s="295"/>
      <c r="G140" s="142"/>
    </row>
    <row r="141" spans="1:11" ht="60.75" customHeight="1">
      <c r="B141" s="212" t="s">
        <v>2422</v>
      </c>
      <c r="C141" s="369"/>
      <c r="D141" s="370"/>
      <c r="E141" s="370"/>
      <c r="F141" s="371"/>
      <c r="G141" s="142"/>
      <c r="K141" s="110"/>
    </row>
    <row r="142" spans="1:11" ht="146.25" customHeight="1">
      <c r="B142" s="212" t="s">
        <v>2423</v>
      </c>
      <c r="C142" s="372"/>
      <c r="D142" s="372"/>
      <c r="E142" s="372"/>
      <c r="F142" s="372"/>
      <c r="G142" s="142"/>
    </row>
    <row r="143" spans="1:11" ht="18" customHeight="1">
      <c r="B143" s="390" t="s">
        <v>3473</v>
      </c>
      <c r="C143" s="390"/>
      <c r="D143" s="390"/>
      <c r="E143" s="390"/>
      <c r="F143" s="390"/>
      <c r="G143" s="390"/>
    </row>
    <row r="144" spans="1:11" ht="22.5" customHeight="1">
      <c r="B144" s="373" t="s">
        <v>3477</v>
      </c>
      <c r="C144" s="373"/>
      <c r="D144" s="373"/>
      <c r="E144" s="373"/>
      <c r="F144" s="373"/>
      <c r="G144" s="142"/>
    </row>
    <row r="145" spans="1:9" ht="22.5" customHeight="1">
      <c r="A145" s="112" t="str">
        <f>IF(COUNTIF($C$146,"")+COUNTIF($D$146,"")+COUNTIF($E$146,""),"NG","OK")</f>
        <v>NG</v>
      </c>
      <c r="B145" s="384" t="s">
        <v>2411</v>
      </c>
      <c r="C145" s="165" t="s">
        <v>2446</v>
      </c>
      <c r="D145" s="166" t="s">
        <v>2432</v>
      </c>
      <c r="E145" s="166" t="s">
        <v>2433</v>
      </c>
      <c r="F145" s="166" t="s">
        <v>3525</v>
      </c>
      <c r="G145" s="142"/>
    </row>
    <row r="146" spans="1:9" ht="22.5" customHeight="1">
      <c r="B146" s="385"/>
      <c r="C146" s="155"/>
      <c r="D146" s="181"/>
      <c r="E146" s="181"/>
      <c r="F146" s="151"/>
      <c r="G146" s="142"/>
    </row>
    <row r="147" spans="1:9" ht="22.5" customHeight="1">
      <c r="A147" s="112" t="str">
        <f>IF(COUNTIF($C$147,""),"NG","OK")</f>
        <v>NG</v>
      </c>
      <c r="B147" s="212" t="s">
        <v>2414</v>
      </c>
      <c r="C147" s="301"/>
      <c r="D147" s="301"/>
      <c r="E147" s="301"/>
      <c r="F147" s="301"/>
      <c r="G147" s="142"/>
    </row>
    <row r="148" spans="1:9" ht="22.5" customHeight="1">
      <c r="A148" s="112" t="str">
        <f>IF(SUM(C149:F149)=0,"NG","OK")</f>
        <v>NG</v>
      </c>
      <c r="B148" s="384" t="s">
        <v>2417</v>
      </c>
      <c r="C148" s="157" t="s">
        <v>2441</v>
      </c>
      <c r="D148" s="158" t="s">
        <v>2442</v>
      </c>
      <c r="E148" s="158" t="s">
        <v>2443</v>
      </c>
      <c r="F148" s="158" t="s">
        <v>2444</v>
      </c>
      <c r="G148" s="142"/>
    </row>
    <row r="149" spans="1:9" ht="22.5" customHeight="1">
      <c r="B149" s="385"/>
      <c r="C149" s="150"/>
      <c r="D149" s="151"/>
      <c r="E149" s="151"/>
      <c r="F149" s="151"/>
      <c r="G149" s="142"/>
    </row>
    <row r="150" spans="1:9" ht="60.75" customHeight="1">
      <c r="A150" s="112" t="str">
        <f>IF(COUNTIF($C$150,""),"NG","OK")</f>
        <v>NG</v>
      </c>
      <c r="B150" s="212" t="s">
        <v>2424</v>
      </c>
      <c r="C150" s="369"/>
      <c r="D150" s="294"/>
      <c r="E150" s="294"/>
      <c r="F150" s="295"/>
      <c r="G150" s="142"/>
    </row>
    <row r="151" spans="1:9" ht="66.75" customHeight="1">
      <c r="A151" s="112" t="str">
        <f>IF(COUNTIF($C$151,""),"NG","OK")</f>
        <v>NG</v>
      </c>
      <c r="B151" s="212" t="s">
        <v>2425</v>
      </c>
      <c r="C151" s="317"/>
      <c r="D151" s="317"/>
      <c r="E151" s="317"/>
      <c r="F151" s="317"/>
      <c r="G151" s="142"/>
      <c r="I151" s="1" t="s">
        <v>2404</v>
      </c>
    </row>
    <row r="152" spans="1:9" ht="66.75" customHeight="1">
      <c r="A152" s="112" t="str">
        <f>IF(COUNTIF($C$152,""),"NG","OK")</f>
        <v>NG</v>
      </c>
      <c r="B152" s="215" t="s">
        <v>3456</v>
      </c>
      <c r="C152" s="317"/>
      <c r="D152" s="317"/>
      <c r="E152" s="317"/>
      <c r="F152" s="317"/>
      <c r="G152" s="142"/>
    </row>
    <row r="153" spans="1:9" ht="66.75" customHeight="1">
      <c r="A153" s="112" t="str">
        <f>IF(COUNTIF($C$153,""),"NG","OK")</f>
        <v>NG</v>
      </c>
      <c r="B153" s="215" t="s">
        <v>2426</v>
      </c>
      <c r="C153" s="317"/>
      <c r="D153" s="301"/>
      <c r="E153" s="301"/>
      <c r="F153" s="301"/>
      <c r="G153" s="142"/>
    </row>
    <row r="154" spans="1:9" ht="32.5" customHeight="1">
      <c r="A154" s="112" t="str">
        <f>IF(COUNTIF($C$154,""),"NG","OK")</f>
        <v>NG</v>
      </c>
      <c r="B154" s="215" t="s">
        <v>2427</v>
      </c>
      <c r="C154" s="301"/>
      <c r="D154" s="301"/>
      <c r="E154" s="301"/>
      <c r="F154" s="301"/>
      <c r="G154" s="142"/>
    </row>
    <row r="155" spans="1:9" ht="70.5" customHeight="1">
      <c r="A155" s="112" t="str">
        <f>IF(COUNTIF($C$155,""),"NG","OK")</f>
        <v>NG</v>
      </c>
      <c r="B155" s="215" t="s">
        <v>2428</v>
      </c>
      <c r="C155" s="317"/>
      <c r="D155" s="301"/>
      <c r="E155" s="301"/>
      <c r="F155" s="301"/>
      <c r="G155" s="142"/>
      <c r="I155" s="1" t="s">
        <v>2404</v>
      </c>
    </row>
    <row r="156" spans="1:9" ht="28.5" customHeight="1">
      <c r="A156" s="112" t="str">
        <f>IF(COUNTIF($C$156,""),"NG","OK")</f>
        <v>NG</v>
      </c>
      <c r="B156" s="212" t="s">
        <v>2429</v>
      </c>
      <c r="C156" s="301"/>
      <c r="D156" s="301"/>
      <c r="E156" s="301"/>
      <c r="F156" s="301"/>
      <c r="G156" s="142"/>
    </row>
    <row r="157" spans="1:9" ht="71.25" customHeight="1">
      <c r="A157" s="112" t="str">
        <f>IF(COUNTIF($C$157,""),"NG","OK")</f>
        <v>NG</v>
      </c>
      <c r="B157" s="215" t="s">
        <v>2430</v>
      </c>
      <c r="C157" s="317"/>
      <c r="D157" s="301"/>
      <c r="E157" s="301"/>
      <c r="F157" s="301"/>
      <c r="G157" s="142"/>
      <c r="I157" s="1" t="s">
        <v>2431</v>
      </c>
    </row>
    <row r="158" spans="1:9" ht="146.25" customHeight="1">
      <c r="B158" s="212" t="s">
        <v>2423</v>
      </c>
      <c r="C158" s="301"/>
      <c r="D158" s="301"/>
      <c r="E158" s="301"/>
      <c r="F158" s="301"/>
      <c r="G158" s="142"/>
    </row>
    <row r="159" spans="1:9" ht="35.15" customHeight="1">
      <c r="A159" s="171"/>
      <c r="B159" s="145" t="str">
        <f>IF($F$3="","報告日が未入力です","")</f>
        <v>報告日が未入力です</v>
      </c>
      <c r="C159" s="168"/>
      <c r="D159" s="168"/>
    </row>
    <row r="160" spans="1:9" ht="35.15" customHeight="1">
      <c r="B160" s="144" t="str">
        <f>IF(COUNTIF($A$1:$A$160,"NG")&gt;0,"最終回の報告で未記入のセルが有ります。以下の項目に未入力箇所がないかご確認下さい。","")</f>
        <v>最終回の報告で未記入のセルが有ります。以下の項目に未入力箇所がないかご確認下さい。</v>
      </c>
      <c r="C160" s="168"/>
      <c r="D160" s="168"/>
    </row>
    <row r="161" spans="1:6" s="110" customFormat="1" ht="27" customHeight="1">
      <c r="A161" s="172"/>
      <c r="B161" s="169" t="str">
        <f>IF($A$145="NG",$B$145,"")</f>
        <v>実施日時</v>
      </c>
      <c r="C161" s="169" t="str">
        <f>IF($A$147="NG",$B$147,"")</f>
        <v>実施場所（実地・オンライン）</v>
      </c>
      <c r="D161" s="169" t="str">
        <f>IF($A$148="NG",$B$148,"")</f>
        <v>支援を受けた対象者</v>
      </c>
      <c r="E161" s="169" t="str">
        <f>IF($A$150="NG",$B$150,"")</f>
        <v>支援を受けた内容</v>
      </c>
      <c r="F161" s="169" t="str">
        <f>IF($A$151="NG",$B$151,"")</f>
        <v>改善または解決された内容</v>
      </c>
    </row>
    <row r="162" spans="1:6" s="110" customFormat="1" ht="27" customHeight="1">
      <c r="A162" s="172"/>
      <c r="B162" s="6" t="str">
        <f>IF($A$152="NG",$B$152,"")</f>
        <v>改善または解決されなかった内容
今後の課題</v>
      </c>
      <c r="D162" s="6" t="str">
        <f>IF($A$153="NG","アンケート結果","")</f>
        <v>アンケート結果</v>
      </c>
      <c r="E162" s="169" t="str">
        <f>IF($A$154="NG","具体的な成果物","")</f>
        <v>具体的な成果物</v>
      </c>
      <c r="F162" s="169" t="str">
        <f>IF($A$155="NG","具体的な内容","")</f>
        <v>具体的な内容</v>
      </c>
    </row>
    <row r="163" spans="1:6" ht="27" customHeight="1">
      <c r="B163" s="6" t="str">
        <f>IF($A$156="NG",$B$156,"")</f>
        <v>今後の事業予定（リストより選択）</v>
      </c>
      <c r="C163" s="6" t="str">
        <f>IF($A$157="NG",$B$157,"")</f>
        <v>今後の事業予定の具体的な内容や将来的に目指す姿</v>
      </c>
      <c r="D163" s="110"/>
      <c r="E163" s="110"/>
      <c r="F163" s="110"/>
    </row>
    <row r="164" spans="1:6" ht="22.5" customHeight="1"/>
    <row r="165" spans="1:6" ht="46" customHeight="1">
      <c r="A165" s="170"/>
      <c r="B165" s="388" t="s">
        <v>3482</v>
      </c>
      <c r="C165" s="389"/>
      <c r="D165" s="389"/>
      <c r="E165" s="389"/>
      <c r="F165" s="389"/>
    </row>
    <row r="166" spans="1:6" ht="44.15" customHeight="1">
      <c r="B166" s="118" t="s">
        <v>3478</v>
      </c>
      <c r="C166" s="293"/>
      <c r="D166" s="294"/>
      <c r="E166" s="294"/>
      <c r="F166" s="295"/>
    </row>
    <row r="167" spans="1:6" ht="68.150000000000006" customHeight="1">
      <c r="B167" s="118" t="s">
        <v>3479</v>
      </c>
      <c r="C167" s="293"/>
      <c r="D167" s="294"/>
      <c r="E167" s="294"/>
      <c r="F167" s="295"/>
    </row>
    <row r="168" spans="1:6" ht="68.150000000000006" customHeight="1">
      <c r="B168" s="118" t="s">
        <v>3480</v>
      </c>
      <c r="C168" s="293"/>
      <c r="D168" s="294"/>
      <c r="E168" s="294"/>
      <c r="F168" s="295"/>
    </row>
    <row r="169" spans="1:6" ht="74.5" customHeight="1">
      <c r="B169" s="118" t="s">
        <v>3481</v>
      </c>
      <c r="C169" s="301"/>
      <c r="D169" s="301"/>
      <c r="E169" s="301"/>
      <c r="F169" s="301"/>
    </row>
    <row r="172" spans="1:6">
      <c r="A172" s="170"/>
    </row>
    <row r="182" spans="1:1">
      <c r="A182" s="170"/>
    </row>
    <row r="192" spans="1:1">
      <c r="A192" s="170"/>
    </row>
    <row r="202" spans="1:1">
      <c r="A202" s="170"/>
    </row>
    <row r="212" spans="1:1">
      <c r="A212" s="170"/>
    </row>
    <row r="222" spans="1:1">
      <c r="A222" s="170"/>
    </row>
  </sheetData>
  <sheetProtection algorithmName="SHA-512" hashValue="Npm6aRjxugE8HVJFvyebF4AKIN/pAuVVJjE0lf22R4BXGpFBFmzhygJkjWs/Znhg2sUC1JNKzNa1OXqd4gk0Og==" saltValue="1H7BZbTVpD4RchSWHJkP4Q==" spinCount="100000" sheet="1" formatRows="0" insertRows="0"/>
  <mergeCells count="96">
    <mergeCell ref="C80:F80"/>
    <mergeCell ref="C81:F81"/>
    <mergeCell ref="C82:F82"/>
    <mergeCell ref="B143:G143"/>
    <mergeCell ref="C71:F71"/>
    <mergeCell ref="C72:F72"/>
    <mergeCell ref="B74:F74"/>
    <mergeCell ref="B75:B76"/>
    <mergeCell ref="C77:F77"/>
    <mergeCell ref="C117:F117"/>
    <mergeCell ref="C120:F120"/>
    <mergeCell ref="C121:F121"/>
    <mergeCell ref="C122:F122"/>
    <mergeCell ref="B124:F124"/>
    <mergeCell ref="B125:B126"/>
    <mergeCell ref="C127:F127"/>
    <mergeCell ref="C62:F62"/>
    <mergeCell ref="B64:F64"/>
    <mergeCell ref="B65:B66"/>
    <mergeCell ref="C67:F67"/>
    <mergeCell ref="C70:F70"/>
    <mergeCell ref="B54:F54"/>
    <mergeCell ref="B55:B56"/>
    <mergeCell ref="C57:F57"/>
    <mergeCell ref="C60:F60"/>
    <mergeCell ref="C61:F61"/>
    <mergeCell ref="B165:F165"/>
    <mergeCell ref="C166:F166"/>
    <mergeCell ref="C167:F167"/>
    <mergeCell ref="C168:F168"/>
    <mergeCell ref="C169:F169"/>
    <mergeCell ref="C158:F158"/>
    <mergeCell ref="C152:F152"/>
    <mergeCell ref="C153:F153"/>
    <mergeCell ref="C154:F154"/>
    <mergeCell ref="C155:F155"/>
    <mergeCell ref="C156:F156"/>
    <mergeCell ref="C157:F157"/>
    <mergeCell ref="C151:F151"/>
    <mergeCell ref="B34:E34"/>
    <mergeCell ref="B21:F21"/>
    <mergeCell ref="C22:F22"/>
    <mergeCell ref="C23:F23"/>
    <mergeCell ref="C25:F25"/>
    <mergeCell ref="C26:F26"/>
    <mergeCell ref="B144:F144"/>
    <mergeCell ref="C147:F147"/>
    <mergeCell ref="C150:F150"/>
    <mergeCell ref="B30:E30"/>
    <mergeCell ref="B145:B146"/>
    <mergeCell ref="C50:E50"/>
    <mergeCell ref="B148:B149"/>
    <mergeCell ref="C24:F24"/>
    <mergeCell ref="B52:F52"/>
    <mergeCell ref="B53:F53"/>
    <mergeCell ref="C19:F19"/>
    <mergeCell ref="B1:F1"/>
    <mergeCell ref="B6:F6"/>
    <mergeCell ref="C7:F7"/>
    <mergeCell ref="C8:F8"/>
    <mergeCell ref="B10:F10"/>
    <mergeCell ref="C11:F11"/>
    <mergeCell ref="C12:F12"/>
    <mergeCell ref="C15:F15"/>
    <mergeCell ref="C17:F17"/>
    <mergeCell ref="B4:F5"/>
    <mergeCell ref="C16:F16"/>
    <mergeCell ref="B84:F84"/>
    <mergeCell ref="B85:B86"/>
    <mergeCell ref="C87:F87"/>
    <mergeCell ref="C90:F90"/>
    <mergeCell ref="C91:F91"/>
    <mergeCell ref="C92:F92"/>
    <mergeCell ref="B94:F94"/>
    <mergeCell ref="B95:B96"/>
    <mergeCell ref="C97:F97"/>
    <mergeCell ref="C100:F100"/>
    <mergeCell ref="C101:F101"/>
    <mergeCell ref="C102:F102"/>
    <mergeCell ref="B104:F104"/>
    <mergeCell ref="B105:B106"/>
    <mergeCell ref="C107:F107"/>
    <mergeCell ref="C110:F110"/>
    <mergeCell ref="C111:F111"/>
    <mergeCell ref="C112:F112"/>
    <mergeCell ref="B114:F114"/>
    <mergeCell ref="B115:B116"/>
    <mergeCell ref="C137:F137"/>
    <mergeCell ref="C140:F140"/>
    <mergeCell ref="C141:F141"/>
    <mergeCell ref="C142:F142"/>
    <mergeCell ref="C130:F130"/>
    <mergeCell ref="C131:F131"/>
    <mergeCell ref="C132:F132"/>
    <mergeCell ref="B134:F134"/>
    <mergeCell ref="B135:B136"/>
  </mergeCells>
  <phoneticPr fontId="2"/>
  <conditionalFormatting sqref="C18:F18">
    <cfRule type="expression" dxfId="8" priority="1">
      <formula>$C$18=""</formula>
    </cfRule>
  </conditionalFormatting>
  <dataValidations count="6">
    <dataValidation type="list" showInputMessage="1" showErrorMessage="1" sqref="C35:C49 E35:E49" xr:uid="{59E41368-0402-4E94-A256-29B1C8D760F2}">
      <formula1>$K$44:$K$45</formula1>
    </dataValidation>
    <dataValidation type="list" allowBlank="1" showInputMessage="1" showErrorMessage="1" sqref="C107:F107 C57:F57 C67:F67 C77:F77 C87:F87 C97:F97 C147:F147 C137:F137 C117:F117 C127:F127" xr:uid="{92F7CCDC-ED50-4A4E-AB8F-E54479D1B3B7}">
      <formula1>"実地,オンライン"</formula1>
    </dataValidation>
    <dataValidation operator="greaterThanOrEqual" allowBlank="1" showInputMessage="1" showErrorMessage="1" sqref="D160 A159:C159" xr:uid="{74F54433-734B-4F8A-839A-AB2F5565CD6E}"/>
    <dataValidation type="date" allowBlank="1" showInputMessage="1" showErrorMessage="1" error="令和8年12月18日(金)　15時までになります。" sqref="F3" xr:uid="{5B9B21C0-F43C-420E-A31A-55396FB9A4D6}">
      <formula1>46143</formula1>
      <formula2>46456</formula2>
    </dataValidation>
    <dataValidation type="date" allowBlank="1" showInputMessage="1" showErrorMessage="1" error="令和9年2月26日(金)　までになります。" sqref="C56 C66 C76 C86 C96 C106 C146 C116 C126 C136" xr:uid="{57974A5E-6F24-4F54-847F-86D9FD67C2E8}">
      <formula1>46143</formula1>
      <formula2>46444</formula2>
    </dataValidation>
    <dataValidation type="time" showInputMessage="1" showErrorMessage="1" sqref="D56:E56 D66:E66 D76:E76 D86:E86 D96:E96 D106:E106 D146:E146 D116:E116 D126:E126 D136:E136" xr:uid="{106DDE5D-C093-4067-8986-6723B1A51B9D}">
      <formula1>0</formula1>
      <formula2>0.999305555555556</formula2>
    </dataValidation>
  </dataValidations>
  <pageMargins left="0.7" right="0.7" top="0.75" bottom="0.75" header="0.3" footer="0.3"/>
  <pageSetup paperSize="9" scale="51" orientation="portrait" r:id="rId1"/>
  <rowBreaks count="1" manualBreakCount="1">
    <brk id="143" min="1" max="5" man="1"/>
  </rowBreaks>
  <legacyDrawing r:id="rId2"/>
  <extLst>
    <ext xmlns:x14="http://schemas.microsoft.com/office/spreadsheetml/2009/9/main" uri="{78C0D931-6437-407d-A8EE-F0AAD7539E65}">
      <x14:conditionalFormattings>
        <x14:conditionalFormatting xmlns:xm="http://schemas.microsoft.com/office/excel/2006/main">
          <x14:cfRule type="expression" priority="3" id="{D134B94A-FCCB-41CC-B6CA-95CE89EB5636}">
            <xm:f>申請書!$A$14=""</xm:f>
            <x14:dxf>
              <fill>
                <patternFill>
                  <bgColor theme="0" tint="-0.499984740745262"/>
                </patternFill>
              </fill>
            </x14:dxf>
          </x14:cfRule>
          <xm:sqref>B10:F12</xm:sqref>
        </x14:conditionalFormatting>
      </x14:conditionalFormattings>
    </ext>
    <ext xmlns:x14="http://schemas.microsoft.com/office/spreadsheetml/2009/9/main" uri="{CCE6A557-97BC-4b89-ADB6-D9C93CAAB3DF}">
      <x14:dataValidations xmlns:xm="http://schemas.microsoft.com/office/excel/2006/main" count="4">
        <x14:dataValidation type="list" showInputMessage="1" showErrorMessage="1" xr:uid="{FEF6ADA0-F235-4877-80ED-E58B25F0B9FD}">
          <x14:formula1>
            <xm:f>リスト!$A$30:$A$36</xm:f>
          </x14:formula1>
          <xm:sqref>C154:F154</xm:sqref>
        </x14:dataValidation>
        <x14:dataValidation type="list" showInputMessage="1" showErrorMessage="1" xr:uid="{9A869CE2-AF81-4193-852B-1AD187B8589F}">
          <x14:formula1>
            <xm:f>リスト!$A$44:$A$49</xm:f>
          </x14:formula1>
          <xm:sqref>C156:F156</xm:sqref>
        </x14:dataValidation>
        <x14:dataValidation type="list" allowBlank="1" showInputMessage="1" showErrorMessage="1" xr:uid="{DDAC9B33-E722-40C9-82A0-D8A662E3F0E2}">
          <x14:formula1>
            <xm:f>リスト!$A$52:$A$56</xm:f>
          </x14:formula1>
          <xm:sqref>C166</xm:sqref>
        </x14:dataValidation>
        <x14:dataValidation type="list" allowBlank="1" showInputMessage="1" showErrorMessage="1" xr:uid="{CB47DBD1-BD8B-4B61-92F1-F7500BCA57B8}">
          <x14:formula1>
            <xm:f>アドバイザー2026!$E$9:$E$227</xm:f>
          </x14:formula1>
          <xm:sqref>C18:F18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781A9-8293-42D7-953C-8C3862F1E3E3}">
  <dimension ref="A1:L223"/>
  <sheetViews>
    <sheetView showGridLines="0" view="pageBreakPreview" zoomScaleNormal="100" zoomScaleSheetLayoutView="100" workbookViewId="0">
      <selection activeCell="C8" sqref="C8:F8"/>
    </sheetView>
  </sheetViews>
  <sheetFormatPr defaultColWidth="9" defaultRowHeight="15"/>
  <cols>
    <col min="1" max="1" width="2.08203125" style="112" customWidth="1"/>
    <col min="2" max="6" width="26.58203125" style="1" customWidth="1"/>
    <col min="7" max="7" width="1.83203125" style="1" customWidth="1"/>
    <col min="8" max="8" width="6.33203125" style="1" hidden="1" customWidth="1"/>
    <col min="9" max="9" width="27.58203125" style="1" hidden="1" customWidth="1"/>
    <col min="10" max="10" width="55.33203125" style="1" hidden="1" customWidth="1"/>
    <col min="11" max="11" width="52.83203125" style="1" hidden="1" customWidth="1"/>
    <col min="12" max="12" width="0" style="1" hidden="1" customWidth="1"/>
    <col min="13" max="16384" width="9" style="1"/>
  </cols>
  <sheetData>
    <row r="1" spans="2:10" ht="27" customHeight="1">
      <c r="B1" s="292" t="s">
        <v>2395</v>
      </c>
      <c r="C1" s="292"/>
      <c r="D1" s="292"/>
      <c r="E1" s="292"/>
      <c r="F1" s="292"/>
    </row>
    <row r="2" spans="2:10">
      <c r="E2" s="2" t="s">
        <v>2396</v>
      </c>
      <c r="I2" s="6" t="s">
        <v>3498</v>
      </c>
    </row>
    <row r="3" spans="2:10">
      <c r="D3" s="2"/>
      <c r="E3" s="2" t="s">
        <v>2397</v>
      </c>
      <c r="F3" s="31" t="s">
        <v>3494</v>
      </c>
    </row>
    <row r="4" spans="2:10">
      <c r="B4" s="379"/>
      <c r="C4" s="379"/>
      <c r="D4" s="379"/>
      <c r="E4" s="379"/>
      <c r="F4" s="379"/>
    </row>
    <row r="5" spans="2:10">
      <c r="B5" s="380"/>
      <c r="C5" s="380"/>
      <c r="D5" s="380"/>
      <c r="E5" s="380"/>
      <c r="F5" s="380"/>
      <c r="H5" s="107" t="s">
        <v>3499</v>
      </c>
    </row>
    <row r="6" spans="2:10" ht="26.25" customHeight="1">
      <c r="B6" s="296" t="s">
        <v>3429</v>
      </c>
      <c r="C6" s="296"/>
      <c r="D6" s="296"/>
      <c r="E6" s="296"/>
      <c r="F6" s="296"/>
    </row>
    <row r="7" spans="2:10" ht="18.75" customHeight="1">
      <c r="B7" s="3" t="s">
        <v>3427</v>
      </c>
      <c r="C7" s="391" t="s">
        <v>17</v>
      </c>
      <c r="D7" s="391"/>
      <c r="E7" s="391"/>
      <c r="F7" s="391"/>
    </row>
    <row r="8" spans="2:10" ht="18.75" customHeight="1">
      <c r="B8" s="3" t="s">
        <v>3428</v>
      </c>
      <c r="C8" s="391" t="s">
        <v>6718</v>
      </c>
      <c r="D8" s="391"/>
      <c r="E8" s="391"/>
      <c r="F8" s="391"/>
    </row>
    <row r="10" spans="2:10" ht="27.75" customHeight="1">
      <c r="B10" s="291" t="s">
        <v>3430</v>
      </c>
      <c r="C10" s="291"/>
      <c r="D10" s="291"/>
      <c r="E10" s="291"/>
      <c r="F10" s="291"/>
    </row>
    <row r="11" spans="2:10" ht="19.5" customHeight="1">
      <c r="B11" s="3" t="s">
        <v>3428</v>
      </c>
      <c r="C11" s="391" t="s">
        <v>6719</v>
      </c>
      <c r="D11" s="391"/>
      <c r="E11" s="391"/>
      <c r="F11" s="391"/>
    </row>
    <row r="12" spans="2:10" ht="19.5" customHeight="1">
      <c r="B12" s="3" t="s">
        <v>3431</v>
      </c>
      <c r="C12" s="391" t="s">
        <v>6720</v>
      </c>
      <c r="D12" s="391"/>
      <c r="E12" s="391"/>
      <c r="F12" s="391"/>
    </row>
    <row r="14" spans="2:10" ht="24" customHeight="1">
      <c r="B14" s="114" t="s">
        <v>3432</v>
      </c>
      <c r="C14" s="115"/>
      <c r="D14" s="115"/>
      <c r="E14" s="115"/>
      <c r="F14" s="116"/>
      <c r="I14" s="108" t="s">
        <v>2398</v>
      </c>
      <c r="J14" s="6"/>
    </row>
    <row r="15" spans="2:10" ht="19.5" customHeight="1">
      <c r="B15" s="156" t="s">
        <v>2333</v>
      </c>
      <c r="C15" s="395" t="s">
        <v>3521</v>
      </c>
      <c r="D15" s="395"/>
      <c r="E15" s="395"/>
      <c r="F15" s="395"/>
      <c r="G15" s="111"/>
      <c r="H15" s="111"/>
      <c r="I15" s="111" t="s">
        <v>2333</v>
      </c>
      <c r="J15" s="111"/>
    </row>
    <row r="16" spans="2:10" ht="19.5" customHeight="1">
      <c r="B16" s="156" t="s">
        <v>2399</v>
      </c>
      <c r="C16" s="395" t="s">
        <v>2448</v>
      </c>
      <c r="D16" s="395"/>
      <c r="E16" s="395"/>
      <c r="F16" s="395"/>
      <c r="G16" s="111"/>
      <c r="H16" s="111"/>
      <c r="I16" s="111"/>
      <c r="J16" s="111" t="s">
        <v>2447</v>
      </c>
    </row>
    <row r="17" spans="2:10" ht="19.5" customHeight="1">
      <c r="B17" s="156" t="s">
        <v>2400</v>
      </c>
      <c r="C17" s="395" t="s">
        <v>3523</v>
      </c>
      <c r="D17" s="395"/>
      <c r="E17" s="395"/>
      <c r="F17" s="395"/>
      <c r="G17" s="111"/>
      <c r="H17" s="111"/>
      <c r="I17" s="111"/>
      <c r="J17" s="111" t="s">
        <v>2448</v>
      </c>
    </row>
    <row r="18" spans="2:10" ht="19.5" customHeight="1">
      <c r="B18" s="156" t="s">
        <v>2401</v>
      </c>
      <c r="C18" s="217" t="s">
        <v>3495</v>
      </c>
      <c r="D18" s="217" t="s">
        <v>3496</v>
      </c>
      <c r="E18" s="217" t="s">
        <v>3497</v>
      </c>
      <c r="F18" s="217"/>
      <c r="G18" s="111"/>
      <c r="H18" s="111"/>
      <c r="I18" s="111" t="s">
        <v>2401</v>
      </c>
      <c r="J18" s="111" t="s">
        <v>2449</v>
      </c>
    </row>
    <row r="19" spans="2:10" ht="19.5" customHeight="1">
      <c r="B19" s="173" t="s">
        <v>3522</v>
      </c>
      <c r="C19" s="395" t="s">
        <v>161</v>
      </c>
      <c r="D19" s="395"/>
      <c r="E19" s="395"/>
      <c r="F19" s="395"/>
      <c r="G19" s="111"/>
      <c r="H19" s="111"/>
      <c r="I19" s="111"/>
      <c r="J19" s="111"/>
    </row>
    <row r="20" spans="2:10" ht="19.5" customHeight="1"/>
    <row r="21" spans="2:10" ht="22.5" customHeight="1">
      <c r="B21" s="303" t="s">
        <v>3442</v>
      </c>
      <c r="C21" s="304"/>
      <c r="D21" s="304"/>
      <c r="E21" s="304"/>
      <c r="F21" s="305"/>
    </row>
    <row r="22" spans="2:10" ht="66.75" customHeight="1">
      <c r="B22" s="117" t="s">
        <v>3443</v>
      </c>
      <c r="C22" s="392" t="s">
        <v>6721</v>
      </c>
      <c r="D22" s="393"/>
      <c r="E22" s="393"/>
      <c r="F22" s="394"/>
      <c r="I22" s="1" t="s">
        <v>2402</v>
      </c>
    </row>
    <row r="23" spans="2:10" ht="66.75" customHeight="1">
      <c r="B23" s="118" t="s">
        <v>3444</v>
      </c>
      <c r="C23" s="392" t="s">
        <v>6722</v>
      </c>
      <c r="D23" s="393"/>
      <c r="E23" s="393"/>
      <c r="F23" s="394"/>
      <c r="I23" s="1" t="s">
        <v>2403</v>
      </c>
      <c r="J23" s="6"/>
    </row>
    <row r="24" spans="2:10" ht="66.75" customHeight="1">
      <c r="B24" s="118" t="s">
        <v>3445</v>
      </c>
      <c r="C24" s="392" t="s">
        <v>6723</v>
      </c>
      <c r="D24" s="393"/>
      <c r="E24" s="393"/>
      <c r="F24" s="394"/>
      <c r="J24" s="6"/>
    </row>
    <row r="25" spans="2:10" ht="66.75" customHeight="1">
      <c r="B25" s="118" t="s">
        <v>3446</v>
      </c>
      <c r="C25" s="392" t="s">
        <v>6724</v>
      </c>
      <c r="D25" s="393"/>
      <c r="E25" s="393"/>
      <c r="F25" s="394"/>
      <c r="I25" s="1" t="s">
        <v>2404</v>
      </c>
    </row>
    <row r="26" spans="2:10" ht="27" customHeight="1">
      <c r="B26" s="3" t="s">
        <v>3447</v>
      </c>
      <c r="C26" s="392" t="s">
        <v>6725</v>
      </c>
      <c r="D26" s="393"/>
      <c r="E26" s="393"/>
      <c r="F26" s="394"/>
    </row>
    <row r="27" spans="2:10" ht="27" customHeight="1">
      <c r="B27" s="119" t="s">
        <v>3448</v>
      </c>
      <c r="C27" s="157" t="s">
        <v>3449</v>
      </c>
      <c r="D27" s="158" t="s">
        <v>3450</v>
      </c>
      <c r="E27" s="158" t="s">
        <v>3451</v>
      </c>
      <c r="F27" s="158" t="s">
        <v>3452</v>
      </c>
    </row>
    <row r="28" spans="2:10" ht="27" customHeight="1">
      <c r="B28" s="120" t="s">
        <v>3453</v>
      </c>
      <c r="C28" s="113">
        <v>15</v>
      </c>
      <c r="D28" s="113">
        <v>0</v>
      </c>
      <c r="E28" s="113">
        <v>0</v>
      </c>
      <c r="F28" s="113">
        <v>0</v>
      </c>
    </row>
    <row r="29" spans="2:10" ht="20.25" customHeight="1"/>
    <row r="30" spans="2:10" ht="20.25" customHeight="1">
      <c r="B30" s="309" t="s">
        <v>3433</v>
      </c>
      <c r="C30" s="310"/>
      <c r="D30" s="310"/>
      <c r="E30" s="311"/>
    </row>
    <row r="31" spans="2:10" ht="38.25" customHeight="1">
      <c r="B31" s="176" t="s">
        <v>3434</v>
      </c>
      <c r="C31" s="176" t="s">
        <v>3435</v>
      </c>
      <c r="D31" s="176" t="s">
        <v>3436</v>
      </c>
      <c r="E31" s="177" t="s">
        <v>3437</v>
      </c>
      <c r="F31" s="121"/>
    </row>
    <row r="32" spans="2:10" ht="30" customHeight="1">
      <c r="B32" s="159" t="s">
        <v>3137</v>
      </c>
      <c r="C32" s="159" t="s">
        <v>57</v>
      </c>
      <c r="D32" s="159" t="s">
        <v>57</v>
      </c>
      <c r="E32" s="159" t="s">
        <v>57</v>
      </c>
      <c r="F32" s="121"/>
    </row>
    <row r="33" spans="2:9" ht="21" customHeight="1">
      <c r="B33" s="122"/>
      <c r="I33" s="5"/>
    </row>
    <row r="34" spans="2:9" ht="24" customHeight="1">
      <c r="B34" s="309" t="s">
        <v>3438</v>
      </c>
      <c r="C34" s="310"/>
      <c r="D34" s="310"/>
      <c r="E34" s="311"/>
      <c r="I34" s="1" t="s">
        <v>2405</v>
      </c>
    </row>
    <row r="35" spans="2:9" ht="34.5" customHeight="1">
      <c r="B35" s="123" t="s">
        <v>3407</v>
      </c>
      <c r="C35" s="160" t="s">
        <v>3137</v>
      </c>
      <c r="D35" s="124" t="s">
        <v>2479</v>
      </c>
      <c r="E35" s="160" t="s">
        <v>3137</v>
      </c>
    </row>
    <row r="36" spans="2:9" ht="36.75" customHeight="1">
      <c r="B36" s="123" t="s">
        <v>2347</v>
      </c>
      <c r="C36" s="160" t="s">
        <v>3137</v>
      </c>
      <c r="D36" s="124" t="s">
        <v>2349</v>
      </c>
      <c r="E36" s="160" t="s">
        <v>3137</v>
      </c>
    </row>
    <row r="37" spans="2:9" ht="29.25" customHeight="1">
      <c r="B37" s="125" t="s">
        <v>3409</v>
      </c>
      <c r="C37" s="160" t="s">
        <v>57</v>
      </c>
      <c r="D37" s="126" t="s">
        <v>2350</v>
      </c>
      <c r="E37" s="160" t="s">
        <v>3137</v>
      </c>
      <c r="G37" s="6"/>
      <c r="H37" s="6"/>
    </row>
    <row r="38" spans="2:9" ht="29.25" customHeight="1">
      <c r="B38" s="123" t="s">
        <v>2352</v>
      </c>
      <c r="C38" s="160" t="s">
        <v>3137</v>
      </c>
      <c r="D38" s="124" t="s">
        <v>2351</v>
      </c>
      <c r="E38" s="160" t="s">
        <v>3137</v>
      </c>
    </row>
    <row r="39" spans="2:9" ht="29.25" customHeight="1">
      <c r="B39" s="127" t="s">
        <v>2487</v>
      </c>
      <c r="C39" s="160" t="s">
        <v>3137</v>
      </c>
      <c r="D39" s="124" t="s">
        <v>2353</v>
      </c>
      <c r="E39" s="160" t="s">
        <v>3137</v>
      </c>
    </row>
    <row r="40" spans="2:9" ht="29.25" customHeight="1">
      <c r="B40" s="127" t="s">
        <v>2355</v>
      </c>
      <c r="C40" s="160" t="s">
        <v>3137</v>
      </c>
      <c r="D40" s="128" t="s">
        <v>2489</v>
      </c>
      <c r="E40" s="160" t="s">
        <v>3137</v>
      </c>
    </row>
    <row r="41" spans="2:9" ht="29.25" customHeight="1">
      <c r="B41" s="127" t="s">
        <v>2486</v>
      </c>
      <c r="C41" s="160" t="s">
        <v>3137</v>
      </c>
      <c r="D41" s="128" t="s">
        <v>3439</v>
      </c>
      <c r="E41" s="160" t="s">
        <v>3137</v>
      </c>
    </row>
    <row r="42" spans="2:9" ht="29.25" customHeight="1">
      <c r="B42" s="129" t="s">
        <v>316</v>
      </c>
      <c r="C42" s="160" t="s">
        <v>3137</v>
      </c>
      <c r="D42" s="128" t="s">
        <v>3440</v>
      </c>
      <c r="E42" s="160" t="s">
        <v>3137</v>
      </c>
    </row>
    <row r="43" spans="2:9" ht="29.25" customHeight="1">
      <c r="B43" s="130" t="s">
        <v>2484</v>
      </c>
      <c r="C43" s="160" t="s">
        <v>57</v>
      </c>
      <c r="D43" s="128" t="s">
        <v>313</v>
      </c>
      <c r="E43" s="160" t="s">
        <v>57</v>
      </c>
    </row>
    <row r="44" spans="2:9" ht="29.25" customHeight="1">
      <c r="B44" s="127" t="s">
        <v>2488</v>
      </c>
      <c r="C44" s="160" t="s">
        <v>3137</v>
      </c>
      <c r="D44" s="131" t="s">
        <v>2346</v>
      </c>
      <c r="E44" s="160" t="s">
        <v>57</v>
      </c>
    </row>
    <row r="45" spans="2:9" ht="29.25" customHeight="1">
      <c r="B45" s="127" t="s">
        <v>2482</v>
      </c>
      <c r="C45" s="160" t="s">
        <v>3137</v>
      </c>
      <c r="D45" s="131" t="s">
        <v>2354</v>
      </c>
      <c r="E45" s="160"/>
    </row>
    <row r="46" spans="2:9" ht="29.25" customHeight="1">
      <c r="B46" s="127" t="s">
        <v>2485</v>
      </c>
      <c r="C46" s="160" t="s">
        <v>3137</v>
      </c>
      <c r="D46" s="132" t="s">
        <v>3408</v>
      </c>
      <c r="E46" s="160" t="s">
        <v>3137</v>
      </c>
    </row>
    <row r="47" spans="2:9" ht="33.75" customHeight="1">
      <c r="B47" s="127" t="s">
        <v>2480</v>
      </c>
      <c r="C47" s="160" t="s">
        <v>3137</v>
      </c>
      <c r="D47" s="131" t="s">
        <v>2356</v>
      </c>
      <c r="E47" s="160" t="s">
        <v>3137</v>
      </c>
    </row>
    <row r="48" spans="2:9" ht="29.25" customHeight="1">
      <c r="B48" s="127" t="s">
        <v>2483</v>
      </c>
      <c r="C48" s="160" t="s">
        <v>3137</v>
      </c>
      <c r="D48" s="131" t="s">
        <v>2359</v>
      </c>
      <c r="E48" s="160" t="s">
        <v>3137</v>
      </c>
    </row>
    <row r="49" spans="1:12" ht="32.25" customHeight="1">
      <c r="B49" s="161" t="s">
        <v>2360</v>
      </c>
      <c r="C49" s="162" t="s">
        <v>3137</v>
      </c>
      <c r="D49" s="163" t="s">
        <v>2481</v>
      </c>
      <c r="E49" s="162" t="s">
        <v>3137</v>
      </c>
      <c r="J49" s="6"/>
    </row>
    <row r="50" spans="1:12" ht="29.25" customHeight="1">
      <c r="B50" s="133" t="s">
        <v>3441</v>
      </c>
      <c r="C50" s="396" t="s">
        <v>6726</v>
      </c>
      <c r="D50" s="396" t="s">
        <v>3137</v>
      </c>
      <c r="E50" s="396" t="s">
        <v>3137</v>
      </c>
      <c r="J50" s="1" t="s">
        <v>3500</v>
      </c>
      <c r="K50" s="32" t="s">
        <v>3501</v>
      </c>
      <c r="L50" s="6"/>
    </row>
    <row r="51" spans="1:12" ht="29.25" customHeight="1">
      <c r="B51" s="164"/>
      <c r="C51" s="109"/>
      <c r="D51" s="109"/>
      <c r="E51" s="109"/>
      <c r="K51" s="32"/>
      <c r="L51" s="6"/>
    </row>
    <row r="52" spans="1:12" ht="22.5" customHeight="1">
      <c r="B52" s="387" t="s">
        <v>2406</v>
      </c>
      <c r="C52" s="387"/>
      <c r="D52" s="387"/>
      <c r="E52" s="387"/>
      <c r="F52" s="387"/>
    </row>
    <row r="53" spans="1:12" ht="22.5" customHeight="1">
      <c r="B53" s="376" t="s">
        <v>3483</v>
      </c>
      <c r="C53" s="376"/>
      <c r="D53" s="376"/>
      <c r="E53" s="376"/>
      <c r="F53" s="376"/>
    </row>
    <row r="54" spans="1:12" ht="22.5" customHeight="1">
      <c r="B54" s="387" t="s">
        <v>3475</v>
      </c>
      <c r="C54" s="387"/>
      <c r="D54" s="387"/>
      <c r="E54" s="387"/>
      <c r="F54" s="387"/>
    </row>
    <row r="55" spans="1:12" ht="22.5" customHeight="1">
      <c r="B55" s="397" t="s">
        <v>2411</v>
      </c>
      <c r="C55" s="165" t="s">
        <v>2446</v>
      </c>
      <c r="D55" s="166" t="s">
        <v>2432</v>
      </c>
      <c r="E55" s="166" t="s">
        <v>2433</v>
      </c>
      <c r="F55" s="166" t="s">
        <v>3525</v>
      </c>
    </row>
    <row r="56" spans="1:12" s="109" customFormat="1" ht="22.5" customHeight="1">
      <c r="A56" s="170"/>
      <c r="B56" s="398"/>
      <c r="C56" s="175">
        <v>46143</v>
      </c>
      <c r="D56" s="179">
        <v>0.41666666666666669</v>
      </c>
      <c r="E56" s="179">
        <v>0.5</v>
      </c>
      <c r="F56" s="159">
        <v>50</v>
      </c>
    </row>
    <row r="57" spans="1:12" ht="22.5" customHeight="1">
      <c r="B57" s="3" t="s">
        <v>2414</v>
      </c>
      <c r="C57" s="391" t="s">
        <v>3502</v>
      </c>
      <c r="D57" s="391"/>
      <c r="E57" s="391"/>
      <c r="F57" s="391"/>
    </row>
    <row r="58" spans="1:12" ht="22.5" customHeight="1">
      <c r="B58" s="119" t="s">
        <v>2339</v>
      </c>
      <c r="C58" s="157" t="s">
        <v>2441</v>
      </c>
      <c r="D58" s="158" t="s">
        <v>2442</v>
      </c>
      <c r="E58" s="158" t="s">
        <v>2443</v>
      </c>
      <c r="F58" s="158" t="s">
        <v>2444</v>
      </c>
    </row>
    <row r="59" spans="1:12" ht="22.5" customHeight="1">
      <c r="B59" s="120" t="s">
        <v>2445</v>
      </c>
      <c r="C59" s="113">
        <v>7</v>
      </c>
      <c r="D59" s="159">
        <v>0</v>
      </c>
      <c r="E59" s="159">
        <v>0</v>
      </c>
      <c r="F59" s="159">
        <v>0</v>
      </c>
    </row>
    <row r="60" spans="1:12" ht="64.5" customHeight="1">
      <c r="B60" s="3" t="s">
        <v>2421</v>
      </c>
      <c r="C60" s="399" t="s">
        <v>3503</v>
      </c>
      <c r="D60" s="400"/>
      <c r="E60" s="400"/>
      <c r="F60" s="401"/>
    </row>
    <row r="61" spans="1:12" ht="60.75" customHeight="1">
      <c r="B61" s="3" t="s">
        <v>2422</v>
      </c>
      <c r="C61" s="399" t="s">
        <v>3504</v>
      </c>
      <c r="D61" s="402"/>
      <c r="E61" s="402"/>
      <c r="F61" s="403"/>
      <c r="K61" s="110"/>
    </row>
    <row r="62" spans="1:12" ht="146.25" customHeight="1">
      <c r="B62" s="3" t="s">
        <v>2423</v>
      </c>
      <c r="C62" s="396" t="s">
        <v>3505</v>
      </c>
      <c r="D62" s="396"/>
      <c r="E62" s="396"/>
      <c r="F62" s="396"/>
    </row>
    <row r="63" spans="1:12" ht="23.25" customHeight="1"/>
    <row r="64" spans="1:12" ht="22.5" customHeight="1">
      <c r="B64" s="387" t="s">
        <v>3474</v>
      </c>
      <c r="C64" s="387"/>
      <c r="D64" s="387"/>
      <c r="E64" s="387"/>
      <c r="F64" s="387"/>
    </row>
    <row r="65" spans="1:11" ht="22.5" customHeight="1">
      <c r="B65" s="397" t="s">
        <v>2411</v>
      </c>
      <c r="C65" s="165" t="s">
        <v>2446</v>
      </c>
      <c r="D65" s="166" t="s">
        <v>2432</v>
      </c>
      <c r="E65" s="166" t="s">
        <v>2433</v>
      </c>
      <c r="F65" s="166" t="s">
        <v>3525</v>
      </c>
    </row>
    <row r="66" spans="1:11" s="109" customFormat="1" ht="22.5" customHeight="1">
      <c r="A66" s="170"/>
      <c r="B66" s="398"/>
      <c r="C66" s="175">
        <v>46143</v>
      </c>
      <c r="D66" s="179">
        <v>0.41666666666666669</v>
      </c>
      <c r="E66" s="179">
        <v>0.5</v>
      </c>
      <c r="F66" s="159">
        <v>50</v>
      </c>
    </row>
    <row r="67" spans="1:11" ht="22.5" customHeight="1">
      <c r="B67" s="3" t="s">
        <v>2414</v>
      </c>
      <c r="C67" s="391" t="s">
        <v>3506</v>
      </c>
      <c r="D67" s="391"/>
      <c r="E67" s="391"/>
      <c r="F67" s="391"/>
    </row>
    <row r="68" spans="1:11" ht="22.5" customHeight="1">
      <c r="B68" s="119" t="s">
        <v>2339</v>
      </c>
      <c r="C68" s="157" t="s">
        <v>2441</v>
      </c>
      <c r="D68" s="158" t="s">
        <v>2442</v>
      </c>
      <c r="E68" s="158" t="s">
        <v>2443</v>
      </c>
      <c r="F68" s="158" t="s">
        <v>2444</v>
      </c>
    </row>
    <row r="69" spans="1:11" ht="22.5" customHeight="1">
      <c r="B69" s="120" t="s">
        <v>2445</v>
      </c>
      <c r="C69" s="113">
        <v>10</v>
      </c>
      <c r="D69" s="159">
        <v>0</v>
      </c>
      <c r="E69" s="159">
        <v>0</v>
      </c>
      <c r="F69" s="159">
        <v>0</v>
      </c>
    </row>
    <row r="70" spans="1:11" ht="64.5" customHeight="1">
      <c r="B70" s="3" t="s">
        <v>2421</v>
      </c>
      <c r="C70" s="399" t="s">
        <v>3507</v>
      </c>
      <c r="D70" s="402"/>
      <c r="E70" s="402"/>
      <c r="F70" s="403"/>
    </row>
    <row r="71" spans="1:11" ht="60.75" customHeight="1">
      <c r="B71" s="3" t="s">
        <v>2422</v>
      </c>
      <c r="C71" s="399" t="s">
        <v>3508</v>
      </c>
      <c r="D71" s="402"/>
      <c r="E71" s="402"/>
      <c r="F71" s="403"/>
      <c r="K71" s="110"/>
    </row>
    <row r="72" spans="1:11" ht="146.25" customHeight="1">
      <c r="B72" s="3" t="s">
        <v>2423</v>
      </c>
      <c r="C72" s="404" t="s">
        <v>3505</v>
      </c>
      <c r="D72" s="405"/>
      <c r="E72" s="405"/>
      <c r="F72" s="406"/>
    </row>
    <row r="73" spans="1:11" ht="23.25" customHeight="1"/>
    <row r="74" spans="1:11" ht="22.5" customHeight="1">
      <c r="B74" s="387" t="s">
        <v>3476</v>
      </c>
      <c r="C74" s="387"/>
      <c r="D74" s="387"/>
      <c r="E74" s="387"/>
      <c r="F74" s="387"/>
    </row>
    <row r="75" spans="1:11" ht="22.5" customHeight="1">
      <c r="B75" s="397" t="s">
        <v>2411</v>
      </c>
      <c r="C75" s="165" t="s">
        <v>2446</v>
      </c>
      <c r="D75" s="166" t="s">
        <v>2432</v>
      </c>
      <c r="E75" s="166" t="s">
        <v>2433</v>
      </c>
      <c r="F75" s="166" t="s">
        <v>3525</v>
      </c>
    </row>
    <row r="76" spans="1:11" s="109" customFormat="1" ht="22.5" customHeight="1">
      <c r="A76" s="170"/>
      <c r="B76" s="398"/>
      <c r="C76" s="175">
        <v>46143</v>
      </c>
      <c r="D76" s="179">
        <v>0.41666666666666669</v>
      </c>
      <c r="E76" s="179">
        <v>0.5</v>
      </c>
      <c r="F76" s="159">
        <v>50</v>
      </c>
    </row>
    <row r="77" spans="1:11" ht="22.5" customHeight="1">
      <c r="B77" s="3" t="s">
        <v>2414</v>
      </c>
      <c r="C77" s="391" t="s">
        <v>3506</v>
      </c>
      <c r="D77" s="391"/>
      <c r="E77" s="391"/>
      <c r="F77" s="391"/>
    </row>
    <row r="78" spans="1:11" ht="22.5" customHeight="1">
      <c r="B78" s="119" t="s">
        <v>2339</v>
      </c>
      <c r="C78" s="157" t="s">
        <v>2441</v>
      </c>
      <c r="D78" s="158" t="s">
        <v>2442</v>
      </c>
      <c r="E78" s="158" t="s">
        <v>2443</v>
      </c>
      <c r="F78" s="158" t="s">
        <v>2444</v>
      </c>
    </row>
    <row r="79" spans="1:11" ht="22.5" customHeight="1">
      <c r="B79" s="120" t="s">
        <v>2445</v>
      </c>
      <c r="C79" s="113"/>
      <c r="D79" s="159"/>
      <c r="E79" s="159"/>
      <c r="F79" s="159"/>
    </row>
    <row r="80" spans="1:11" ht="64.5" customHeight="1">
      <c r="B80" s="3" t="s">
        <v>2421</v>
      </c>
      <c r="C80" s="399"/>
      <c r="D80" s="402"/>
      <c r="E80" s="402"/>
      <c r="F80" s="403"/>
    </row>
    <row r="81" spans="1:11" ht="60.75" customHeight="1">
      <c r="B81" s="3" t="s">
        <v>2422</v>
      </c>
      <c r="C81" s="399"/>
      <c r="D81" s="402"/>
      <c r="E81" s="402"/>
      <c r="F81" s="403"/>
      <c r="K81" s="110"/>
    </row>
    <row r="82" spans="1:11" ht="146.25" customHeight="1">
      <c r="B82" s="3" t="s">
        <v>2423</v>
      </c>
      <c r="C82" s="404" t="s">
        <v>3505</v>
      </c>
      <c r="D82" s="405"/>
      <c r="E82" s="405"/>
      <c r="F82" s="406"/>
    </row>
    <row r="83" spans="1:11" ht="23.25" hidden="1" customHeight="1"/>
    <row r="84" spans="1:11" ht="23.25" hidden="1" customHeight="1">
      <c r="B84" s="180"/>
      <c r="C84" s="180"/>
      <c r="D84" s="180"/>
      <c r="E84" s="180"/>
      <c r="F84" s="180"/>
      <c r="G84" s="180"/>
    </row>
    <row r="85" spans="1:11" ht="23.25" hidden="1" customHeight="1">
      <c r="B85" s="180"/>
      <c r="C85" s="180"/>
      <c r="D85" s="180"/>
      <c r="E85" s="180"/>
      <c r="F85" s="180"/>
      <c r="G85" s="180"/>
    </row>
    <row r="86" spans="1:11" ht="23.25" hidden="1" customHeight="1">
      <c r="A86" s="170"/>
      <c r="B86" s="180"/>
      <c r="C86" s="180"/>
      <c r="D86" s="180"/>
      <c r="E86" s="180"/>
      <c r="F86" s="180"/>
      <c r="G86" s="180"/>
    </row>
    <row r="87" spans="1:11" ht="23.25" hidden="1" customHeight="1">
      <c r="B87" s="180"/>
      <c r="C87" s="180"/>
      <c r="D87" s="180"/>
      <c r="E87" s="180"/>
      <c r="F87" s="180"/>
      <c r="G87" s="180"/>
    </row>
    <row r="88" spans="1:11" ht="23.25" hidden="1" customHeight="1">
      <c r="B88" s="180"/>
      <c r="C88" s="180"/>
      <c r="D88" s="180"/>
      <c r="E88" s="180"/>
      <c r="F88" s="180"/>
      <c r="G88" s="180"/>
    </row>
    <row r="89" spans="1:11" ht="23.25" hidden="1" customHeight="1">
      <c r="B89" s="180"/>
      <c r="C89" s="180"/>
      <c r="D89" s="180"/>
      <c r="E89" s="180"/>
      <c r="F89" s="180"/>
      <c r="G89" s="180"/>
    </row>
    <row r="90" spans="1:11" ht="23.25" hidden="1" customHeight="1">
      <c r="B90" s="180"/>
      <c r="C90" s="180"/>
      <c r="D90" s="180"/>
      <c r="E90" s="180"/>
      <c r="F90" s="180"/>
      <c r="G90" s="180"/>
    </row>
    <row r="91" spans="1:11" ht="23.25" hidden="1" customHeight="1">
      <c r="B91" s="180"/>
      <c r="C91" s="180"/>
      <c r="D91" s="180"/>
      <c r="E91" s="180"/>
      <c r="F91" s="180"/>
      <c r="G91" s="180"/>
    </row>
    <row r="92" spans="1:11" ht="23.25" hidden="1" customHeight="1">
      <c r="B92" s="180"/>
      <c r="C92" s="180"/>
      <c r="D92" s="180"/>
      <c r="E92" s="180"/>
      <c r="F92" s="180"/>
      <c r="G92" s="180"/>
    </row>
    <row r="93" spans="1:11" ht="23.25" hidden="1" customHeight="1">
      <c r="B93" s="180"/>
      <c r="C93" s="180"/>
      <c r="D93" s="180"/>
      <c r="E93" s="180"/>
      <c r="F93" s="180"/>
      <c r="G93" s="180"/>
    </row>
    <row r="94" spans="1:11" ht="23.25" hidden="1" customHeight="1">
      <c r="B94" s="180"/>
      <c r="C94" s="180"/>
      <c r="D94" s="180"/>
      <c r="E94" s="180"/>
      <c r="F94" s="180"/>
      <c r="G94" s="180"/>
    </row>
    <row r="95" spans="1:11" ht="23.25" hidden="1" customHeight="1">
      <c r="B95" s="180"/>
      <c r="C95" s="180"/>
      <c r="D95" s="180"/>
      <c r="E95" s="180"/>
      <c r="F95" s="180"/>
      <c r="G95" s="180"/>
    </row>
    <row r="96" spans="1:11" ht="23.25" hidden="1" customHeight="1">
      <c r="A96" s="170"/>
      <c r="B96" s="180"/>
      <c r="C96" s="180"/>
      <c r="D96" s="180"/>
      <c r="E96" s="180"/>
      <c r="F96" s="180"/>
      <c r="G96" s="180"/>
    </row>
    <row r="97" spans="1:7" ht="23.25" hidden="1" customHeight="1">
      <c r="B97" s="180"/>
      <c r="C97" s="180"/>
      <c r="D97" s="180"/>
      <c r="E97" s="180"/>
      <c r="F97" s="180"/>
      <c r="G97" s="180"/>
    </row>
    <row r="98" spans="1:7" ht="23.25" hidden="1" customHeight="1">
      <c r="B98" s="180"/>
      <c r="C98" s="180"/>
      <c r="D98" s="180"/>
      <c r="E98" s="180"/>
      <c r="F98" s="180"/>
      <c r="G98" s="180"/>
    </row>
    <row r="99" spans="1:7" ht="23.25" hidden="1" customHeight="1">
      <c r="B99" s="180"/>
      <c r="C99" s="180"/>
      <c r="D99" s="180"/>
      <c r="E99" s="180"/>
      <c r="F99" s="180"/>
      <c r="G99" s="180"/>
    </row>
    <row r="100" spans="1:7" ht="23.25" hidden="1" customHeight="1">
      <c r="B100" s="180"/>
      <c r="C100" s="180"/>
      <c r="D100" s="180"/>
      <c r="E100" s="180"/>
      <c r="F100" s="180"/>
      <c r="G100" s="180"/>
    </row>
    <row r="101" spans="1:7" ht="23.25" hidden="1" customHeight="1">
      <c r="B101" s="180"/>
      <c r="C101" s="180"/>
      <c r="D101" s="180"/>
      <c r="E101" s="180"/>
      <c r="F101" s="180"/>
      <c r="G101" s="180"/>
    </row>
    <row r="102" spans="1:7" ht="23.25" hidden="1" customHeight="1">
      <c r="B102" s="180"/>
      <c r="C102" s="180"/>
      <c r="D102" s="180"/>
      <c r="E102" s="180"/>
      <c r="F102" s="180"/>
      <c r="G102" s="180"/>
    </row>
    <row r="103" spans="1:7" ht="23.25" hidden="1" customHeight="1">
      <c r="B103" s="180"/>
      <c r="C103" s="180"/>
      <c r="D103" s="180"/>
      <c r="E103" s="180"/>
      <c r="F103" s="180"/>
      <c r="G103" s="180"/>
    </row>
    <row r="104" spans="1:7" ht="23.25" hidden="1" customHeight="1">
      <c r="B104" s="180"/>
      <c r="C104" s="180"/>
      <c r="D104" s="180"/>
      <c r="E104" s="180"/>
      <c r="F104" s="180"/>
      <c r="G104" s="180"/>
    </row>
    <row r="105" spans="1:7" ht="23.25" hidden="1" customHeight="1">
      <c r="B105" s="180"/>
      <c r="C105" s="180"/>
      <c r="D105" s="180"/>
      <c r="E105" s="180"/>
      <c r="F105" s="180"/>
      <c r="G105" s="180"/>
    </row>
    <row r="106" spans="1:7" ht="23.25" hidden="1" customHeight="1">
      <c r="A106" s="170"/>
      <c r="B106" s="180"/>
      <c r="C106" s="180"/>
      <c r="D106" s="180"/>
      <c r="E106" s="180"/>
      <c r="F106" s="180"/>
      <c r="G106" s="180"/>
    </row>
    <row r="107" spans="1:7" ht="23.25" hidden="1" customHeight="1">
      <c r="B107" s="180"/>
      <c r="C107" s="180"/>
      <c r="D107" s="180"/>
      <c r="E107" s="180"/>
      <c r="F107" s="180"/>
      <c r="G107" s="180"/>
    </row>
    <row r="108" spans="1:7" ht="23.25" hidden="1" customHeight="1">
      <c r="B108" s="180"/>
      <c r="C108" s="180"/>
      <c r="D108" s="180"/>
      <c r="E108" s="180"/>
      <c r="F108" s="180"/>
      <c r="G108" s="180"/>
    </row>
    <row r="109" spans="1:7" ht="23.25" hidden="1" customHeight="1">
      <c r="B109" s="180"/>
      <c r="C109" s="180"/>
      <c r="D109" s="180"/>
      <c r="E109" s="180"/>
      <c r="F109" s="180"/>
      <c r="G109" s="180"/>
    </row>
    <row r="110" spans="1:7" ht="23.25" hidden="1" customHeight="1">
      <c r="B110" s="180"/>
      <c r="C110" s="180"/>
      <c r="D110" s="180"/>
      <c r="E110" s="180"/>
      <c r="F110" s="180"/>
      <c r="G110" s="180"/>
    </row>
    <row r="111" spans="1:7" ht="23.25" hidden="1" customHeight="1">
      <c r="B111" s="180"/>
      <c r="C111" s="180"/>
      <c r="D111" s="180"/>
      <c r="E111" s="180"/>
      <c r="F111" s="180"/>
      <c r="G111" s="180"/>
    </row>
    <row r="112" spans="1:7" ht="23.25" hidden="1" customHeight="1">
      <c r="B112" s="180"/>
      <c r="C112" s="180"/>
      <c r="D112" s="180"/>
      <c r="E112" s="180"/>
      <c r="F112" s="180"/>
      <c r="G112" s="180"/>
    </row>
    <row r="113" spans="1:7" ht="23.25" hidden="1" customHeight="1">
      <c r="B113" s="180"/>
      <c r="C113" s="180"/>
      <c r="D113" s="180"/>
      <c r="E113" s="180"/>
      <c r="F113" s="180"/>
      <c r="G113" s="180"/>
    </row>
    <row r="114" spans="1:7" ht="23.25" hidden="1" customHeight="1">
      <c r="B114" s="180"/>
      <c r="C114" s="180"/>
      <c r="D114" s="180"/>
      <c r="E114" s="180"/>
      <c r="F114" s="180"/>
      <c r="G114" s="180"/>
    </row>
    <row r="115" spans="1:7" ht="23.25" hidden="1" customHeight="1">
      <c r="B115" s="180"/>
      <c r="C115" s="180"/>
      <c r="D115" s="180"/>
      <c r="E115" s="180"/>
      <c r="F115" s="180"/>
      <c r="G115" s="180"/>
    </row>
    <row r="116" spans="1:7" ht="23.25" hidden="1" customHeight="1">
      <c r="A116" s="170"/>
      <c r="B116" s="180"/>
      <c r="C116" s="180"/>
      <c r="D116" s="180"/>
      <c r="E116" s="180"/>
      <c r="F116" s="180"/>
      <c r="G116" s="180"/>
    </row>
    <row r="117" spans="1:7" ht="23.25" hidden="1" customHeight="1">
      <c r="B117" s="180"/>
      <c r="C117" s="180"/>
      <c r="D117" s="180"/>
      <c r="E117" s="180"/>
      <c r="F117" s="180"/>
      <c r="G117" s="180"/>
    </row>
    <row r="118" spans="1:7" ht="23.25" hidden="1" customHeight="1">
      <c r="B118" s="180"/>
      <c r="C118" s="180"/>
      <c r="D118" s="180"/>
      <c r="E118" s="180"/>
      <c r="F118" s="180"/>
      <c r="G118" s="180"/>
    </row>
    <row r="119" spans="1:7" ht="23.25" hidden="1" customHeight="1">
      <c r="B119" s="180"/>
      <c r="C119" s="180"/>
      <c r="D119" s="180"/>
      <c r="E119" s="180"/>
      <c r="F119" s="180"/>
      <c r="G119" s="180"/>
    </row>
    <row r="120" spans="1:7" ht="23.25" hidden="1" customHeight="1">
      <c r="B120" s="180"/>
      <c r="C120" s="180"/>
      <c r="D120" s="180"/>
      <c r="E120" s="180"/>
      <c r="F120" s="180"/>
      <c r="G120" s="180"/>
    </row>
    <row r="121" spans="1:7" ht="23.25" hidden="1" customHeight="1">
      <c r="B121" s="180"/>
      <c r="C121" s="180"/>
      <c r="D121" s="180"/>
      <c r="E121" s="180"/>
      <c r="F121" s="180"/>
      <c r="G121" s="180"/>
    </row>
    <row r="122" spans="1:7" ht="23.25" hidden="1" customHeight="1">
      <c r="B122" s="180"/>
      <c r="C122" s="180"/>
      <c r="D122" s="180"/>
      <c r="E122" s="180"/>
      <c r="F122" s="180"/>
      <c r="G122" s="180"/>
    </row>
    <row r="123" spans="1:7" ht="23.25" hidden="1" customHeight="1">
      <c r="B123" s="180"/>
      <c r="C123" s="180"/>
      <c r="D123" s="180"/>
      <c r="E123" s="180"/>
      <c r="F123" s="180"/>
      <c r="G123" s="180"/>
    </row>
    <row r="124" spans="1:7" ht="23.25" hidden="1" customHeight="1">
      <c r="B124" s="180"/>
      <c r="C124" s="180"/>
      <c r="D124" s="180"/>
      <c r="E124" s="180"/>
      <c r="F124" s="180"/>
      <c r="G124" s="180"/>
    </row>
    <row r="125" spans="1:7" ht="23.25" hidden="1" customHeight="1">
      <c r="B125" s="180"/>
      <c r="C125" s="180"/>
      <c r="D125" s="180"/>
      <c r="E125" s="180"/>
      <c r="F125" s="180"/>
      <c r="G125" s="180"/>
    </row>
    <row r="126" spans="1:7" ht="23.25" hidden="1" customHeight="1">
      <c r="A126" s="170"/>
      <c r="B126" s="180"/>
      <c r="C126" s="180"/>
      <c r="D126" s="180"/>
      <c r="E126" s="180"/>
      <c r="F126" s="180"/>
      <c r="G126" s="180"/>
    </row>
    <row r="127" spans="1:7" ht="23.25" hidden="1" customHeight="1">
      <c r="B127" s="180"/>
      <c r="C127" s="180"/>
      <c r="D127" s="180"/>
      <c r="E127" s="180"/>
      <c r="F127" s="180"/>
      <c r="G127" s="180"/>
    </row>
    <row r="128" spans="1:7" ht="23.25" hidden="1" customHeight="1">
      <c r="B128" s="180"/>
      <c r="C128" s="180"/>
      <c r="D128" s="180"/>
      <c r="E128" s="180"/>
      <c r="F128" s="180"/>
      <c r="G128" s="180"/>
    </row>
    <row r="129" spans="1:12" ht="23.25" hidden="1" customHeight="1">
      <c r="B129" s="180"/>
      <c r="C129" s="180"/>
      <c r="D129" s="180"/>
      <c r="E129" s="180"/>
      <c r="F129" s="180"/>
      <c r="G129" s="180"/>
    </row>
    <row r="130" spans="1:12" ht="23.25" hidden="1" customHeight="1">
      <c r="B130" s="180"/>
      <c r="C130" s="180"/>
      <c r="D130" s="180"/>
      <c r="E130" s="180"/>
      <c r="F130" s="180"/>
      <c r="G130" s="180"/>
    </row>
    <row r="131" spans="1:12" ht="23.25" hidden="1" customHeight="1">
      <c r="B131" s="180"/>
      <c r="C131" s="180"/>
      <c r="D131" s="180"/>
      <c r="E131" s="180"/>
      <c r="F131" s="180"/>
      <c r="G131" s="180"/>
    </row>
    <row r="132" spans="1:12" ht="23.25" hidden="1" customHeight="1">
      <c r="B132" s="180"/>
      <c r="C132" s="180"/>
      <c r="D132" s="180"/>
      <c r="E132" s="180"/>
      <c r="F132" s="180"/>
      <c r="G132" s="180"/>
    </row>
    <row r="133" spans="1:12" ht="23.25" hidden="1" customHeight="1">
      <c r="B133" s="180"/>
      <c r="C133" s="180"/>
      <c r="D133" s="180"/>
      <c r="E133" s="180"/>
      <c r="F133" s="180"/>
      <c r="G133" s="180"/>
    </row>
    <row r="134" spans="1:12" ht="23.25" hidden="1" customHeight="1">
      <c r="B134" s="180"/>
      <c r="C134" s="180"/>
      <c r="D134" s="180"/>
      <c r="E134" s="180"/>
      <c r="F134" s="180"/>
      <c r="G134" s="180"/>
    </row>
    <row r="135" spans="1:12" ht="23.25" hidden="1" customHeight="1">
      <c r="B135" s="180"/>
      <c r="C135" s="180"/>
      <c r="D135" s="180"/>
      <c r="E135" s="180"/>
      <c r="F135" s="180"/>
      <c r="G135" s="180"/>
    </row>
    <row r="136" spans="1:12" ht="23.25" hidden="1" customHeight="1">
      <c r="A136" s="170"/>
      <c r="B136" s="180"/>
      <c r="C136" s="180"/>
      <c r="D136" s="180"/>
      <c r="E136" s="180"/>
      <c r="F136" s="180"/>
      <c r="G136" s="180"/>
    </row>
    <row r="137" spans="1:12" ht="23.25" hidden="1" customHeight="1">
      <c r="B137" s="180"/>
      <c r="C137" s="180"/>
      <c r="D137" s="180"/>
      <c r="E137" s="180"/>
      <c r="F137" s="180"/>
      <c r="G137" s="180"/>
    </row>
    <row r="138" spans="1:12" ht="23.25" hidden="1" customHeight="1">
      <c r="B138" s="180"/>
      <c r="C138" s="180"/>
      <c r="D138" s="180"/>
      <c r="E138" s="180"/>
      <c r="F138" s="180"/>
      <c r="G138" s="180"/>
    </row>
    <row r="139" spans="1:12" ht="23.25" hidden="1" customHeight="1">
      <c r="B139" s="180"/>
      <c r="C139" s="180"/>
      <c r="D139" s="180"/>
      <c r="E139" s="180"/>
      <c r="F139" s="180"/>
      <c r="G139" s="180"/>
    </row>
    <row r="140" spans="1:12" ht="23.25" hidden="1" customHeight="1">
      <c r="B140" s="180"/>
      <c r="C140" s="180"/>
      <c r="D140" s="180"/>
      <c r="E140" s="180"/>
      <c r="F140" s="180"/>
      <c r="G140" s="180"/>
    </row>
    <row r="141" spans="1:12" ht="23.25" hidden="1" customHeight="1">
      <c r="B141" s="180"/>
      <c r="C141" s="180"/>
      <c r="D141" s="180"/>
      <c r="E141" s="180"/>
      <c r="F141" s="180"/>
      <c r="G141" s="180"/>
    </row>
    <row r="142" spans="1:12" ht="23.25" hidden="1" customHeight="1">
      <c r="B142" s="180"/>
      <c r="C142" s="180"/>
      <c r="D142" s="180"/>
      <c r="E142" s="180"/>
      <c r="F142" s="180"/>
      <c r="G142" s="180"/>
    </row>
    <row r="143" spans="1:12" ht="18" customHeight="1">
      <c r="B143" s="407" t="s">
        <v>3473</v>
      </c>
      <c r="C143" s="407"/>
      <c r="D143" s="407"/>
      <c r="E143" s="407"/>
      <c r="F143" s="407"/>
      <c r="G143" s="407"/>
      <c r="J143" s="1" t="s">
        <v>3509</v>
      </c>
      <c r="K143" s="1" t="s">
        <v>2450</v>
      </c>
    </row>
    <row r="144" spans="1:12" ht="22.5" customHeight="1">
      <c r="B144" s="387" t="s">
        <v>3477</v>
      </c>
      <c r="C144" s="387"/>
      <c r="D144" s="387"/>
      <c r="E144" s="387"/>
      <c r="F144" s="387"/>
      <c r="J144" s="1" t="s">
        <v>3510</v>
      </c>
      <c r="K144" s="1" t="s">
        <v>2407</v>
      </c>
      <c r="L144" s="1" t="s">
        <v>2408</v>
      </c>
    </row>
    <row r="145" spans="1:12" ht="22.5" customHeight="1">
      <c r="A145" s="112" t="s">
        <v>6727</v>
      </c>
      <c r="B145" s="397" t="s">
        <v>2411</v>
      </c>
      <c r="C145" s="165" t="s">
        <v>2446</v>
      </c>
      <c r="D145" s="166" t="s">
        <v>2432</v>
      </c>
      <c r="E145" s="166" t="s">
        <v>2433</v>
      </c>
      <c r="F145" s="166" t="s">
        <v>3525</v>
      </c>
      <c r="J145" s="1" t="s">
        <v>3511</v>
      </c>
      <c r="K145" s="1" t="s">
        <v>2409</v>
      </c>
      <c r="L145" s="1" t="s">
        <v>2410</v>
      </c>
    </row>
    <row r="146" spans="1:12" ht="22.5" customHeight="1">
      <c r="B146" s="398"/>
      <c r="C146" s="175">
        <v>46143</v>
      </c>
      <c r="D146" s="179">
        <v>0.41666666666666669</v>
      </c>
      <c r="E146" s="179">
        <v>0.5</v>
      </c>
      <c r="F146" s="159">
        <v>50</v>
      </c>
      <c r="J146" s="1" t="s">
        <v>3512</v>
      </c>
      <c r="K146" s="1" t="s">
        <v>2412</v>
      </c>
      <c r="L146" s="1" t="s">
        <v>2413</v>
      </c>
    </row>
    <row r="147" spans="1:12" ht="22.5" customHeight="1">
      <c r="A147" s="112" t="s">
        <v>6727</v>
      </c>
      <c r="B147" s="3" t="s">
        <v>2414</v>
      </c>
      <c r="C147" s="391" t="s">
        <v>3524</v>
      </c>
      <c r="D147" s="391"/>
      <c r="E147" s="391"/>
      <c r="F147" s="391"/>
      <c r="J147" s="1" t="s">
        <v>3513</v>
      </c>
      <c r="K147" s="1" t="s">
        <v>2415</v>
      </c>
      <c r="L147" s="1" t="s">
        <v>2416</v>
      </c>
    </row>
    <row r="148" spans="1:12" ht="22.5" customHeight="1">
      <c r="A148" s="112" t="s">
        <v>6727</v>
      </c>
      <c r="B148" s="397" t="s">
        <v>2417</v>
      </c>
      <c r="C148" s="157" t="s">
        <v>2441</v>
      </c>
      <c r="D148" s="158" t="s">
        <v>2442</v>
      </c>
      <c r="E148" s="158" t="s">
        <v>2443</v>
      </c>
      <c r="F148" s="158" t="s">
        <v>2444</v>
      </c>
      <c r="J148" s="1" t="s">
        <v>2418</v>
      </c>
      <c r="K148" s="1" t="s">
        <v>2419</v>
      </c>
      <c r="L148" s="1" t="s">
        <v>2420</v>
      </c>
    </row>
    <row r="149" spans="1:12" ht="22.5" customHeight="1">
      <c r="B149" s="398"/>
      <c r="C149" s="113">
        <v>10</v>
      </c>
      <c r="D149" s="159">
        <v>0</v>
      </c>
      <c r="E149" s="159">
        <v>0</v>
      </c>
      <c r="F149" s="159">
        <v>0</v>
      </c>
      <c r="J149" s="1" t="s">
        <v>3514</v>
      </c>
    </row>
    <row r="150" spans="1:12" ht="60.75" customHeight="1">
      <c r="A150" s="112" t="s">
        <v>6727</v>
      </c>
      <c r="B150" s="3" t="s">
        <v>2424</v>
      </c>
      <c r="C150" s="399" t="s">
        <v>3507</v>
      </c>
      <c r="D150" s="402"/>
      <c r="E150" s="402"/>
      <c r="F150" s="403"/>
    </row>
    <row r="151" spans="1:12" ht="66.75" customHeight="1">
      <c r="A151" s="112" t="s">
        <v>6727</v>
      </c>
      <c r="B151" s="3" t="s">
        <v>2425</v>
      </c>
      <c r="C151" s="408" t="s">
        <v>3515</v>
      </c>
      <c r="D151" s="408"/>
      <c r="E151" s="408"/>
      <c r="F151" s="408"/>
      <c r="I151" s="1" t="s">
        <v>2404</v>
      </c>
    </row>
    <row r="152" spans="1:12" ht="66.75" customHeight="1">
      <c r="A152" s="112" t="s">
        <v>6727</v>
      </c>
      <c r="B152" s="167" t="s">
        <v>3456</v>
      </c>
      <c r="C152" s="408" t="s">
        <v>3516</v>
      </c>
      <c r="D152" s="408"/>
      <c r="E152" s="408"/>
      <c r="F152" s="408"/>
    </row>
    <row r="153" spans="1:12" ht="66.75" customHeight="1">
      <c r="A153" s="112" t="s">
        <v>6727</v>
      </c>
      <c r="B153" s="118" t="s">
        <v>2426</v>
      </c>
      <c r="C153" s="408" t="s">
        <v>3517</v>
      </c>
      <c r="D153" s="391"/>
      <c r="E153" s="391"/>
      <c r="F153" s="391"/>
    </row>
    <row r="154" spans="1:12" ht="32.5" customHeight="1">
      <c r="A154" s="112" t="s">
        <v>6727</v>
      </c>
      <c r="B154" s="118" t="s">
        <v>2427</v>
      </c>
      <c r="C154" s="391" t="s">
        <v>3509</v>
      </c>
      <c r="D154" s="391"/>
      <c r="E154" s="391"/>
      <c r="F154" s="391"/>
    </row>
    <row r="155" spans="1:12" ht="70.5" customHeight="1">
      <c r="A155" s="112" t="s">
        <v>6727</v>
      </c>
      <c r="B155" s="118" t="s">
        <v>2428</v>
      </c>
      <c r="C155" s="408" t="s">
        <v>3518</v>
      </c>
      <c r="D155" s="391"/>
      <c r="E155" s="391"/>
      <c r="F155" s="391"/>
      <c r="I155" s="1" t="s">
        <v>2404</v>
      </c>
    </row>
    <row r="156" spans="1:12" ht="28.5" customHeight="1">
      <c r="A156" s="112" t="s">
        <v>6727</v>
      </c>
      <c r="B156" s="3" t="s">
        <v>2429</v>
      </c>
      <c r="C156" s="391" t="s">
        <v>2409</v>
      </c>
      <c r="D156" s="391"/>
      <c r="E156" s="391"/>
      <c r="F156" s="391"/>
    </row>
    <row r="157" spans="1:12" ht="71.25" customHeight="1">
      <c r="A157" s="112" t="s">
        <v>6727</v>
      </c>
      <c r="B157" s="118" t="s">
        <v>2430</v>
      </c>
      <c r="C157" s="408" t="s">
        <v>3519</v>
      </c>
      <c r="D157" s="391"/>
      <c r="E157" s="391"/>
      <c r="F157" s="391"/>
      <c r="I157" s="1" t="s">
        <v>2431</v>
      </c>
    </row>
    <row r="158" spans="1:12" ht="146.25" customHeight="1">
      <c r="B158" s="3" t="s">
        <v>2423</v>
      </c>
      <c r="C158" s="391" t="s">
        <v>3505</v>
      </c>
      <c r="D158" s="391"/>
      <c r="E158" s="391"/>
      <c r="F158" s="391"/>
    </row>
    <row r="159" spans="1:12" ht="35.15" customHeight="1">
      <c r="A159" s="171"/>
      <c r="B159" s="168"/>
      <c r="C159" s="168"/>
      <c r="D159" s="168"/>
    </row>
    <row r="160" spans="1:12" ht="35.15" customHeight="1">
      <c r="B160" s="144" t="s">
        <v>3137</v>
      </c>
      <c r="C160" s="168"/>
      <c r="D160" s="168"/>
      <c r="E160" s="168"/>
    </row>
    <row r="161" spans="1:6" ht="35.15" customHeight="1">
      <c r="A161" s="172"/>
      <c r="B161" s="169" t="s">
        <v>3137</v>
      </c>
      <c r="C161" s="169" t="s">
        <v>3137</v>
      </c>
      <c r="D161" s="169" t="s">
        <v>3137</v>
      </c>
      <c r="E161" s="169" t="s">
        <v>3137</v>
      </c>
      <c r="F161" s="169" t="s">
        <v>3137</v>
      </c>
    </row>
    <row r="162" spans="1:6" ht="47.15" customHeight="1">
      <c r="A162" s="172"/>
      <c r="B162" s="6" t="s">
        <v>3137</v>
      </c>
      <c r="C162" s="110"/>
      <c r="D162" s="6" t="s">
        <v>3137</v>
      </c>
      <c r="E162" s="169" t="s">
        <v>3137</v>
      </c>
      <c r="F162" s="169" t="s">
        <v>3137</v>
      </c>
    </row>
    <row r="163" spans="1:6" ht="27" customHeight="1">
      <c r="A163" s="172"/>
      <c r="B163" s="6" t="s">
        <v>3137</v>
      </c>
      <c r="C163" s="6" t="s">
        <v>3137</v>
      </c>
      <c r="D163" s="110"/>
      <c r="E163" s="110"/>
      <c r="F163" s="110"/>
    </row>
    <row r="164" spans="1:6" ht="21" customHeight="1">
      <c r="B164" s="6" t="s">
        <v>3137</v>
      </c>
      <c r="C164" s="6" t="s">
        <v>3137</v>
      </c>
      <c r="D164" s="6" t="s">
        <v>3137</v>
      </c>
      <c r="E164" s="6" t="s">
        <v>3137</v>
      </c>
      <c r="F164" s="6" t="s">
        <v>3137</v>
      </c>
    </row>
    <row r="165" spans="1:6" ht="55" customHeight="1"/>
    <row r="166" spans="1:6" ht="55" customHeight="1">
      <c r="A166" s="170"/>
      <c r="B166" s="6" t="s">
        <v>3137</v>
      </c>
    </row>
    <row r="167" spans="1:6" ht="55" customHeight="1"/>
    <row r="168" spans="1:6" ht="22.5" customHeight="1"/>
    <row r="169" spans="1:6" ht="22.5" customHeight="1"/>
    <row r="170" spans="1:6" ht="46" customHeight="1">
      <c r="B170" s="388" t="s">
        <v>3482</v>
      </c>
      <c r="C170" s="389"/>
      <c r="D170" s="389"/>
      <c r="E170" s="389"/>
      <c r="F170" s="389"/>
    </row>
    <row r="171" spans="1:6" ht="44.15" customHeight="1">
      <c r="B171" s="118" t="s">
        <v>3478</v>
      </c>
      <c r="C171" s="409"/>
      <c r="D171" s="400"/>
      <c r="E171" s="400"/>
      <c r="F171" s="401"/>
    </row>
    <row r="172" spans="1:6" ht="68.150000000000006" customHeight="1">
      <c r="B172" s="118" t="s">
        <v>3479</v>
      </c>
      <c r="C172" s="409" t="s">
        <v>3520</v>
      </c>
      <c r="D172" s="400"/>
      <c r="E172" s="400"/>
      <c r="F172" s="401"/>
    </row>
    <row r="173" spans="1:6" ht="68.150000000000006" customHeight="1">
      <c r="A173" s="170"/>
      <c r="B173" s="118" t="s">
        <v>3480</v>
      </c>
      <c r="C173" s="409" t="s">
        <v>3520</v>
      </c>
      <c r="D173" s="400"/>
      <c r="E173" s="400"/>
      <c r="F173" s="401"/>
    </row>
    <row r="174" spans="1:6" ht="74.5" customHeight="1">
      <c r="B174" s="118" t="s">
        <v>3481</v>
      </c>
      <c r="C174" s="391" t="s">
        <v>3520</v>
      </c>
      <c r="D174" s="391"/>
      <c r="E174" s="391"/>
      <c r="F174" s="391"/>
    </row>
    <row r="183" spans="1:1">
      <c r="A183" s="170"/>
    </row>
    <row r="193" spans="1:1">
      <c r="A193" s="170"/>
    </row>
    <row r="203" spans="1:1">
      <c r="A203" s="170"/>
    </row>
    <row r="213" spans="1:1">
      <c r="A213" s="170"/>
    </row>
    <row r="223" spans="1:1">
      <c r="A223" s="170"/>
    </row>
  </sheetData>
  <sheetProtection algorithmName="SHA-512" hashValue="ID6NobxnrITFxWfsntlp8tDqgfIw+Oa44pcwyMfqrYKqa5BMjm0ojrc0rBF2S/EPDV8H7fQfr6/w0j8eR0MGOg==" saltValue="6yxe9TLS1xjqiyWm1JbV9A==" spinCount="100000" sheet="1" objects="1" scenarios="1"/>
  <mergeCells count="60">
    <mergeCell ref="C174:F174"/>
    <mergeCell ref="C157:F157"/>
    <mergeCell ref="C158:F158"/>
    <mergeCell ref="B170:F170"/>
    <mergeCell ref="C171:F171"/>
    <mergeCell ref="C172:F172"/>
    <mergeCell ref="C173:F173"/>
    <mergeCell ref="C156:F156"/>
    <mergeCell ref="B143:G143"/>
    <mergeCell ref="B144:F144"/>
    <mergeCell ref="B145:B146"/>
    <mergeCell ref="C147:F147"/>
    <mergeCell ref="B148:B149"/>
    <mergeCell ref="C150:F150"/>
    <mergeCell ref="C151:F151"/>
    <mergeCell ref="C152:F152"/>
    <mergeCell ref="C153:F153"/>
    <mergeCell ref="C154:F154"/>
    <mergeCell ref="C155:F155"/>
    <mergeCell ref="C82:F82"/>
    <mergeCell ref="B64:F64"/>
    <mergeCell ref="B65:B66"/>
    <mergeCell ref="C67:F67"/>
    <mergeCell ref="C70:F70"/>
    <mergeCell ref="C71:F71"/>
    <mergeCell ref="C72:F72"/>
    <mergeCell ref="B74:F74"/>
    <mergeCell ref="B75:B76"/>
    <mergeCell ref="C77:F77"/>
    <mergeCell ref="C80:F80"/>
    <mergeCell ref="C81:F81"/>
    <mergeCell ref="C62:F62"/>
    <mergeCell ref="C26:F26"/>
    <mergeCell ref="B30:E30"/>
    <mergeCell ref="B34:E34"/>
    <mergeCell ref="C50:E50"/>
    <mergeCell ref="B52:F52"/>
    <mergeCell ref="B53:F53"/>
    <mergeCell ref="B54:F54"/>
    <mergeCell ref="B55:B56"/>
    <mergeCell ref="C57:F57"/>
    <mergeCell ref="C60:F60"/>
    <mergeCell ref="C61:F61"/>
    <mergeCell ref="C25:F25"/>
    <mergeCell ref="C11:F11"/>
    <mergeCell ref="C12:F12"/>
    <mergeCell ref="C15:F15"/>
    <mergeCell ref="C16:F16"/>
    <mergeCell ref="C17:F17"/>
    <mergeCell ref="C19:F19"/>
    <mergeCell ref="B21:F21"/>
    <mergeCell ref="C22:F22"/>
    <mergeCell ref="C23:F23"/>
    <mergeCell ref="C24:F24"/>
    <mergeCell ref="B10:F10"/>
    <mergeCell ref="B1:F1"/>
    <mergeCell ref="B4:F5"/>
    <mergeCell ref="B6:F6"/>
    <mergeCell ref="C7:F7"/>
    <mergeCell ref="C8:F8"/>
  </mergeCells>
  <phoneticPr fontId="2"/>
  <conditionalFormatting sqref="J143:J157">
    <cfRule type="duplicateValues" dxfId="7" priority="1"/>
  </conditionalFormatting>
  <dataValidations count="5">
    <dataValidation type="list" showInputMessage="1" showErrorMessage="1" sqref="C16:F16" xr:uid="{F3EE82EE-749D-4308-AD9F-F735D5578B66}">
      <formula1>$J$16:$J$19</formula1>
    </dataValidation>
    <dataValidation operator="greaterThanOrEqual" allowBlank="1" showInputMessage="1" showErrorMessage="1" sqref="A159:C159 D160" xr:uid="{C99A97D0-F8F5-4BED-B549-22750A2F4F58}"/>
    <dataValidation type="list" allowBlank="1" showInputMessage="1" showErrorMessage="1" sqref="C147:F147 C57:F57 C67:F67 C77:F77" xr:uid="{BB8BF770-27D9-443A-841F-8571F1576794}">
      <formula1>"実地,オンライン"</formula1>
    </dataValidation>
    <dataValidation type="date" allowBlank="1" showInputMessage="1" showErrorMessage="1" error="令和9年2月28日までになります。" sqref="C146 C56 C66 C76" xr:uid="{9082735C-874B-4AFD-A9EB-F2B43C831D71}">
      <formula1>46143</formula1>
      <formula2>46446</formula2>
    </dataValidation>
    <dataValidation type="list" showInputMessage="1" showErrorMessage="1" sqref="E35:E49 C35:C49" xr:uid="{ECA149CC-0488-445D-9ABF-1EF17BC20DB5}">
      <formula1>$K$44:$K$45</formula1>
    </dataValidation>
  </dataValidations>
  <pageMargins left="0.7" right="0.7" top="0.75" bottom="0.75" header="0.3" footer="0.3"/>
  <pageSetup paperSize="9" scale="51" orientation="portrait" r:id="rId1"/>
  <rowBreaks count="1" manualBreakCount="1">
    <brk id="143" min="1" max="5"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4099722-2f00-4242-822f-cb09fb8d6bae" xsi:nil="true"/>
    <lcf76f155ced4ddcb4097134ff3c332f xmlns="a0b356f1-7c4b-4a6b-993b-e1bdd92c747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77A6870BBAA30418A747161112D8075" ma:contentTypeVersion="18" ma:contentTypeDescription="新しいドキュメントを作成します。" ma:contentTypeScope="" ma:versionID="2a75252eea0dfcee8037ee2defcdb831">
  <xsd:schema xmlns:xsd="http://www.w3.org/2001/XMLSchema" xmlns:xs="http://www.w3.org/2001/XMLSchema" xmlns:p="http://schemas.microsoft.com/office/2006/metadata/properties" xmlns:ns2="a0b356f1-7c4b-4a6b-993b-e1bdd92c747f" xmlns:ns3="b4099722-2f00-4242-822f-cb09fb8d6bae" targetNamespace="http://schemas.microsoft.com/office/2006/metadata/properties" ma:root="true" ma:fieldsID="2d8401f58c0b9f59f06d6d20bc3d0b8e" ns2:_="" ns3:_="">
    <xsd:import namespace="a0b356f1-7c4b-4a6b-993b-e1bdd92c747f"/>
    <xsd:import namespace="b4099722-2f00-4242-822f-cb09fb8d6ba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b356f1-7c4b-4a6b-993b-e1bdd92c74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91c59c9-845f-4a08-97b2-78ce1afd0368"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4099722-2f00-4242-822f-cb09fb8d6bae"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36a4ec65-047c-472b-ab80-976d71777291}" ma:internalName="TaxCatchAll" ma:showField="CatchAllData" ma:web="b4099722-2f00-4242-822f-cb09fb8d6bae">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E92E86-401D-4764-9B4B-5FF4B780B0E3}">
  <ds:schemaRefs>
    <ds:schemaRef ds:uri="http://schemas.microsoft.com/office/2006/documentManagement/types"/>
    <ds:schemaRef ds:uri="http://purl.org/dc/dcmitype/"/>
    <ds:schemaRef ds:uri="87c57fd4-e6b1-4cf6-9723-831ad817bb93"/>
    <ds:schemaRef ds:uri="http://www.w3.org/XML/1998/namespace"/>
    <ds:schemaRef ds:uri="http://purl.org/dc/elements/1.1/"/>
    <ds:schemaRef ds:uri="http://purl.org/dc/terms/"/>
    <ds:schemaRef ds:uri="http://schemas.microsoft.com/office/infopath/2007/PartnerControls"/>
    <ds:schemaRef ds:uri="http://schemas.openxmlformats.org/package/2006/metadata/core-properties"/>
    <ds:schemaRef ds:uri="956f8374-eac6-4c01-9e9a-c7d7573af740"/>
    <ds:schemaRef ds:uri="http://schemas.microsoft.com/office/2006/metadata/properties"/>
    <ds:schemaRef ds:uri="b4099722-2f00-4242-822f-cb09fb8d6bae"/>
    <ds:schemaRef ds:uri="a0b356f1-7c4b-4a6b-993b-e1bdd92c747f"/>
  </ds:schemaRefs>
</ds:datastoreItem>
</file>

<file path=customXml/itemProps2.xml><?xml version="1.0" encoding="utf-8"?>
<ds:datastoreItem xmlns:ds="http://schemas.openxmlformats.org/officeDocument/2006/customXml" ds:itemID="{98085EE9-BF42-4B51-8402-58F581F1E3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b356f1-7c4b-4a6b-993b-e1bdd92c747f"/>
    <ds:schemaRef ds:uri="b4099722-2f00-4242-822f-cb09fb8d6b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E6B403-765A-4580-9A2D-E228CF1909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76</vt:i4>
      </vt:variant>
    </vt:vector>
  </HeadingPairs>
  <TitlesOfParts>
    <vt:vector size="83" baseType="lpstr">
      <vt:lpstr>データ転記（APPIC用）</vt:lpstr>
      <vt:lpstr>リスト</vt:lpstr>
      <vt:lpstr>申請書</vt:lpstr>
      <vt:lpstr>申請書（記載例）</vt:lpstr>
      <vt:lpstr>アドバイザー2026</vt:lpstr>
      <vt:lpstr>報告書</vt:lpstr>
      <vt:lpstr>報告書（記載例）</vt:lpstr>
      <vt:lpstr>NPO・商工会・大学等</vt:lpstr>
      <vt:lpstr>アドバイザー2026!Print_Area</vt:lpstr>
      <vt:lpstr>申請書!Print_Area</vt:lpstr>
      <vt:lpstr>'申請書（記載例）'!Print_Area</vt:lpstr>
      <vt:lpstr>報告書!Print_Area</vt:lpstr>
      <vt:lpstr>'報告書（記載例）'!Print_Area</vt:lpstr>
      <vt:lpstr>アドバイザー2026!Print_Titles</vt:lpstr>
      <vt:lpstr>アドバイザー2026!アドバイザー</vt:lpstr>
      <vt:lpstr>愛知県</vt:lpstr>
      <vt:lpstr>愛媛県</vt:lpstr>
      <vt:lpstr>一部事務組合・広域連合・財産区</vt:lpstr>
      <vt:lpstr>茨城県</vt:lpstr>
      <vt:lpstr>岡山県</vt:lpstr>
      <vt:lpstr>沖縄県</vt:lpstr>
      <vt:lpstr>沖縄総合通信事務所</vt:lpstr>
      <vt:lpstr>管区</vt:lpstr>
      <vt:lpstr>関東総合通信局</vt:lpstr>
      <vt:lpstr>岩手県</vt:lpstr>
      <vt:lpstr>岐阜県</vt:lpstr>
      <vt:lpstr>宮崎県</vt:lpstr>
      <vt:lpstr>宮城県</vt:lpstr>
      <vt:lpstr>京都府</vt:lpstr>
      <vt:lpstr>協議会</vt:lpstr>
      <vt:lpstr>近畿総合通信局</vt:lpstr>
      <vt:lpstr>九州総合通信局</vt:lpstr>
      <vt:lpstr>リスト!区分</vt:lpstr>
      <vt:lpstr>熊本県</vt:lpstr>
      <vt:lpstr>群馬県</vt:lpstr>
      <vt:lpstr>広島県</vt:lpstr>
      <vt:lpstr>香川県</vt:lpstr>
      <vt:lpstr>高知県</vt:lpstr>
      <vt:lpstr>国の機関</vt:lpstr>
      <vt:lpstr>佐賀県</vt:lpstr>
      <vt:lpstr>埼玉県</vt:lpstr>
      <vt:lpstr>三重県</vt:lpstr>
      <vt:lpstr>山形県</vt:lpstr>
      <vt:lpstr>山口県</vt:lpstr>
      <vt:lpstr>山梨県</vt:lpstr>
      <vt:lpstr>四国総合通信局</vt:lpstr>
      <vt:lpstr>市区町村</vt:lpstr>
      <vt:lpstr>滋賀県</vt:lpstr>
      <vt:lpstr>鹿児島県</vt:lpstr>
      <vt:lpstr>秋田県</vt:lpstr>
      <vt:lpstr>信越総合通信局</vt:lpstr>
      <vt:lpstr>新潟県</vt:lpstr>
      <vt:lpstr>神奈川県</vt:lpstr>
      <vt:lpstr>震災</vt:lpstr>
      <vt:lpstr>青森県</vt:lpstr>
      <vt:lpstr>静岡県</vt:lpstr>
      <vt:lpstr>石川県</vt:lpstr>
      <vt:lpstr>千葉県</vt:lpstr>
      <vt:lpstr>リスト!総通局</vt:lpstr>
      <vt:lpstr>大阪府</vt:lpstr>
      <vt:lpstr>大分県</vt:lpstr>
      <vt:lpstr>地場企業等</vt:lpstr>
      <vt:lpstr>中国総合通信局</vt:lpstr>
      <vt:lpstr>長崎県</vt:lpstr>
      <vt:lpstr>長野県</vt:lpstr>
      <vt:lpstr>鳥取県</vt:lpstr>
      <vt:lpstr>都道府県</vt:lpstr>
      <vt:lpstr>島根県</vt:lpstr>
      <vt:lpstr>東海総合通信局</vt:lpstr>
      <vt:lpstr>東京都</vt:lpstr>
      <vt:lpstr>東北総合通信局</vt:lpstr>
      <vt:lpstr>徳島県</vt:lpstr>
      <vt:lpstr>栃木県</vt:lpstr>
      <vt:lpstr>奈良県</vt:lpstr>
      <vt:lpstr>富山県</vt:lpstr>
      <vt:lpstr>福井県</vt:lpstr>
      <vt:lpstr>福岡県</vt:lpstr>
      <vt:lpstr>福島県</vt:lpstr>
      <vt:lpstr>兵庫県</vt:lpstr>
      <vt:lpstr>北海道</vt:lpstr>
      <vt:lpstr>北海道総合通信局</vt:lpstr>
      <vt:lpstr>北陸総合通信局</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盛田 育世</cp:lastModifiedBy>
  <cp:revision/>
  <cp:lastPrinted>2026-05-22T07:33:01Z</cp:lastPrinted>
  <dcterms:created xsi:type="dcterms:W3CDTF">2026-02-03T10:00:20Z</dcterms:created>
  <dcterms:modified xsi:type="dcterms:W3CDTF">2026-05-22T07:43:09Z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0x010100777A6870BBAA30418A747161112D8075</vt:lpwstr>
  </property>
  <property fmtid="{D5CDD505-2E9C-101B-9397-08002B2CF9AE}" pid="3" name="MediaServiceImageTags">
    <vt:lpwstr/>
  </property>
</Properties>
</file>